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6f8fa3ff81ad3/Documentos/2025 aten/"/>
    </mc:Choice>
  </mc:AlternateContent>
  <xr:revisionPtr revIDLastSave="710" documentId="13_ncr:1_{796CC3CB-6713-4EA9-8BF6-3D709AE514D3}" xr6:coauthVersionLast="47" xr6:coauthVersionMax="47" xr10:uidLastSave="{FBF755F3-889A-4F8E-94BF-321CEC0D6375}"/>
  <bookViews>
    <workbookView xWindow="-120" yWindow="-120" windowWidth="29040" windowHeight="15840" xr2:uid="{C41FE822-0CC5-4A39-B629-3ED88671AF84}"/>
  </bookViews>
  <sheets>
    <sheet name="Hoja1" sheetId="1" r:id="rId1"/>
    <sheet name="GRUPO A" sheetId="3" r:id="rId2"/>
    <sheet name="GRUPO B" sheetId="5" r:id="rId3"/>
    <sheet name="GRUPO C" sheetId="6" r:id="rId4"/>
    <sheet name="GRUPO D" sheetId="8" r:id="rId5"/>
    <sheet name="NO TOCAR" sheetId="2" r:id="rId6"/>
    <sheet name="PARA CAMBIAR PUNT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8" l="1"/>
  <c r="I55" i="8"/>
  <c r="I54" i="8"/>
  <c r="I53" i="8"/>
  <c r="I52" i="8"/>
  <c r="I51" i="8"/>
  <c r="I50" i="8"/>
  <c r="I49" i="8"/>
  <c r="I48" i="8"/>
  <c r="I47" i="8"/>
  <c r="F56" i="8"/>
  <c r="F55" i="8"/>
  <c r="F54" i="8"/>
  <c r="F53" i="8"/>
  <c r="F52" i="8"/>
  <c r="F51" i="8"/>
  <c r="F50" i="8"/>
  <c r="F49" i="8"/>
  <c r="F48" i="8"/>
  <c r="F47" i="8"/>
  <c r="C56" i="8"/>
  <c r="C55" i="8"/>
  <c r="C54" i="8"/>
  <c r="C53" i="8"/>
  <c r="C52" i="8"/>
  <c r="C51" i="8"/>
  <c r="C50" i="8"/>
  <c r="I44" i="8"/>
  <c r="I43" i="8"/>
  <c r="I42" i="8"/>
  <c r="I41" i="8"/>
  <c r="I40" i="8"/>
  <c r="I39" i="8"/>
  <c r="I38" i="8"/>
  <c r="I37" i="8"/>
  <c r="I36" i="8"/>
  <c r="I35" i="8"/>
  <c r="F44" i="8"/>
  <c r="F43" i="8"/>
  <c r="F42" i="8"/>
  <c r="F41" i="8"/>
  <c r="F40" i="8"/>
  <c r="F39" i="8"/>
  <c r="F38" i="8"/>
  <c r="F37" i="8"/>
  <c r="F36" i="8"/>
  <c r="F35" i="8"/>
  <c r="C44" i="8"/>
  <c r="C43" i="8"/>
  <c r="C42" i="8"/>
  <c r="C41" i="8"/>
  <c r="C40" i="8"/>
  <c r="C39" i="8"/>
  <c r="C38" i="8"/>
  <c r="C37" i="8"/>
  <c r="C36" i="8"/>
  <c r="C35" i="8"/>
  <c r="I33" i="8"/>
  <c r="I32" i="8"/>
  <c r="I31" i="8"/>
  <c r="I30" i="8"/>
  <c r="I29" i="8"/>
  <c r="I28" i="8"/>
  <c r="I27" i="8"/>
  <c r="I26" i="8"/>
  <c r="I25" i="8"/>
  <c r="I24" i="8"/>
  <c r="F33" i="8"/>
  <c r="F32" i="8"/>
  <c r="F31" i="8"/>
  <c r="F30" i="8"/>
  <c r="F29" i="8"/>
  <c r="F28" i="8"/>
  <c r="F27" i="8"/>
  <c r="F26" i="8"/>
  <c r="F25" i="8"/>
  <c r="F24" i="8"/>
  <c r="C33" i="8"/>
  <c r="C32" i="8"/>
  <c r="C31" i="8"/>
  <c r="C30" i="8"/>
  <c r="C29" i="8"/>
  <c r="C28" i="8"/>
  <c r="C27" i="8"/>
  <c r="C26" i="8"/>
  <c r="C25" i="8"/>
  <c r="C24" i="8"/>
  <c r="I21" i="8"/>
  <c r="I20" i="8"/>
  <c r="I19" i="8"/>
  <c r="I18" i="8"/>
  <c r="I17" i="8"/>
  <c r="I16" i="8"/>
  <c r="I15" i="8"/>
  <c r="F21" i="8"/>
  <c r="F20" i="8"/>
  <c r="F19" i="8"/>
  <c r="F18" i="8"/>
  <c r="F17" i="8"/>
  <c r="F16" i="8"/>
  <c r="F15" i="8"/>
  <c r="C21" i="8"/>
  <c r="C20" i="8"/>
  <c r="C19" i="8"/>
  <c r="C18" i="8"/>
  <c r="C17" i="8"/>
  <c r="C16" i="8"/>
  <c r="C15" i="8"/>
  <c r="I13" i="8"/>
  <c r="I12" i="8"/>
  <c r="I11" i="8"/>
  <c r="I10" i="8"/>
  <c r="I9" i="8"/>
  <c r="I8" i="8"/>
  <c r="I7" i="8"/>
  <c r="I6" i="8"/>
  <c r="I5" i="8"/>
  <c r="I4" i="8"/>
  <c r="F13" i="8"/>
  <c r="F12" i="8"/>
  <c r="F11" i="8"/>
  <c r="F10" i="8"/>
  <c r="F9" i="8"/>
  <c r="F8" i="8"/>
  <c r="F7" i="8"/>
  <c r="F6" i="8"/>
  <c r="F5" i="8"/>
  <c r="F4" i="8"/>
  <c r="C13" i="8"/>
  <c r="C12" i="8"/>
  <c r="C11" i="8"/>
  <c r="C10" i="8"/>
  <c r="C9" i="8"/>
  <c r="C8" i="8"/>
  <c r="C7" i="8"/>
  <c r="C6" i="8"/>
  <c r="C5" i="8"/>
  <c r="C4" i="8"/>
  <c r="I56" i="6"/>
  <c r="I55" i="6"/>
  <c r="I54" i="6"/>
  <c r="I53" i="6"/>
  <c r="I52" i="6"/>
  <c r="I51" i="6"/>
  <c r="I50" i="6"/>
  <c r="I49" i="6"/>
  <c r="I48" i="6"/>
  <c r="I47" i="6"/>
  <c r="F56" i="6"/>
  <c r="F55" i="6"/>
  <c r="F54" i="6"/>
  <c r="F53" i="6"/>
  <c r="F52" i="6"/>
  <c r="F51" i="6"/>
  <c r="F50" i="6"/>
  <c r="F49" i="6"/>
  <c r="F48" i="6"/>
  <c r="F47" i="6"/>
  <c r="C56" i="6"/>
  <c r="C55" i="6"/>
  <c r="C54" i="6"/>
  <c r="C53" i="6"/>
  <c r="C52" i="6"/>
  <c r="C51" i="6"/>
  <c r="C50" i="6"/>
  <c r="I44" i="6"/>
  <c r="I43" i="6"/>
  <c r="I42" i="6"/>
  <c r="I41" i="6"/>
  <c r="I40" i="6"/>
  <c r="I39" i="6"/>
  <c r="I38" i="6"/>
  <c r="I37" i="6"/>
  <c r="I36" i="6"/>
  <c r="I35" i="6"/>
  <c r="F44" i="6"/>
  <c r="F43" i="6"/>
  <c r="F42" i="6"/>
  <c r="F41" i="6"/>
  <c r="F40" i="6"/>
  <c r="F39" i="6"/>
  <c r="F38" i="6"/>
  <c r="F37" i="6"/>
  <c r="F36" i="6"/>
  <c r="F35" i="6"/>
  <c r="C44" i="6"/>
  <c r="C43" i="6"/>
  <c r="C42" i="6"/>
  <c r="C41" i="6"/>
  <c r="C40" i="6"/>
  <c r="C39" i="6"/>
  <c r="C38" i="6"/>
  <c r="C37" i="6"/>
  <c r="C36" i="6"/>
  <c r="C35" i="6"/>
  <c r="I33" i="6"/>
  <c r="I32" i="6"/>
  <c r="I31" i="6"/>
  <c r="I30" i="6"/>
  <c r="I29" i="6"/>
  <c r="I28" i="6"/>
  <c r="I27" i="6"/>
  <c r="I26" i="6"/>
  <c r="I25" i="6"/>
  <c r="I24" i="6"/>
  <c r="F33" i="6"/>
  <c r="F32" i="6"/>
  <c r="F31" i="6"/>
  <c r="F30" i="6"/>
  <c r="F29" i="6"/>
  <c r="F28" i="6"/>
  <c r="F27" i="6"/>
  <c r="F26" i="6"/>
  <c r="F25" i="6"/>
  <c r="F24" i="6"/>
  <c r="C33" i="6"/>
  <c r="C32" i="6"/>
  <c r="C31" i="6"/>
  <c r="C30" i="6"/>
  <c r="C29" i="6"/>
  <c r="C28" i="6"/>
  <c r="C27" i="6"/>
  <c r="C26" i="6"/>
  <c r="C25" i="6"/>
  <c r="C24" i="6"/>
  <c r="I21" i="6"/>
  <c r="I20" i="6"/>
  <c r="I19" i="6"/>
  <c r="I18" i="6"/>
  <c r="I17" i="6"/>
  <c r="I16" i="6"/>
  <c r="I15" i="6"/>
  <c r="F21" i="6"/>
  <c r="F20" i="6"/>
  <c r="F19" i="6"/>
  <c r="F18" i="6"/>
  <c r="F17" i="6"/>
  <c r="F16" i="6"/>
  <c r="F15" i="6"/>
  <c r="C21" i="6"/>
  <c r="C20" i="6"/>
  <c r="C19" i="6"/>
  <c r="C18" i="6"/>
  <c r="C17" i="6"/>
  <c r="C16" i="6"/>
  <c r="C15" i="6"/>
  <c r="I13" i="6"/>
  <c r="I12" i="6"/>
  <c r="I11" i="6"/>
  <c r="I10" i="6"/>
  <c r="I9" i="6"/>
  <c r="I8" i="6"/>
  <c r="I7" i="6"/>
  <c r="I6" i="6"/>
  <c r="I5" i="6"/>
  <c r="I4" i="6"/>
  <c r="F13" i="6"/>
  <c r="F12" i="6"/>
  <c r="F11" i="6"/>
  <c r="F10" i="6"/>
  <c r="F9" i="6"/>
  <c r="F8" i="6"/>
  <c r="F7" i="6"/>
  <c r="F6" i="6"/>
  <c r="F5" i="6"/>
  <c r="F4" i="6"/>
  <c r="C13" i="6"/>
  <c r="C12" i="6"/>
  <c r="C11" i="6"/>
  <c r="C10" i="6"/>
  <c r="C9" i="6"/>
  <c r="C8" i="6"/>
  <c r="C7" i="6"/>
  <c r="C6" i="6"/>
  <c r="C5" i="6"/>
  <c r="C4" i="6"/>
  <c r="I56" i="5"/>
  <c r="I55" i="5"/>
  <c r="I54" i="5"/>
  <c r="I53" i="5"/>
  <c r="I52" i="5"/>
  <c r="I51" i="5"/>
  <c r="I50" i="5"/>
  <c r="I49" i="5"/>
  <c r="I48" i="5"/>
  <c r="I47" i="5"/>
  <c r="F56" i="5"/>
  <c r="F55" i="5"/>
  <c r="F54" i="5"/>
  <c r="F53" i="5"/>
  <c r="F52" i="5"/>
  <c r="F51" i="5"/>
  <c r="F50" i="5"/>
  <c r="F49" i="5"/>
  <c r="F48" i="5"/>
  <c r="F47" i="5"/>
  <c r="C56" i="5"/>
  <c r="C55" i="5"/>
  <c r="C54" i="5"/>
  <c r="C53" i="5"/>
  <c r="C52" i="5"/>
  <c r="C51" i="5"/>
  <c r="C50" i="5"/>
  <c r="I44" i="5"/>
  <c r="I43" i="5"/>
  <c r="I42" i="5"/>
  <c r="I41" i="5"/>
  <c r="I40" i="5"/>
  <c r="I39" i="5"/>
  <c r="I38" i="5"/>
  <c r="I37" i="5"/>
  <c r="I36" i="5"/>
  <c r="I35" i="5"/>
  <c r="F44" i="5"/>
  <c r="F43" i="5"/>
  <c r="F42" i="5"/>
  <c r="F41" i="5"/>
  <c r="F40" i="5"/>
  <c r="F39" i="5"/>
  <c r="F38" i="5"/>
  <c r="F37" i="5"/>
  <c r="F36" i="5"/>
  <c r="F35" i="5"/>
  <c r="C44" i="5"/>
  <c r="C43" i="5"/>
  <c r="C42" i="5"/>
  <c r="C41" i="5"/>
  <c r="C40" i="5"/>
  <c r="C39" i="5"/>
  <c r="C38" i="5"/>
  <c r="C37" i="5"/>
  <c r="C36" i="5"/>
  <c r="C35" i="5"/>
  <c r="I33" i="5"/>
  <c r="I32" i="5"/>
  <c r="I31" i="5"/>
  <c r="I30" i="5"/>
  <c r="I29" i="5"/>
  <c r="I28" i="5"/>
  <c r="I27" i="5"/>
  <c r="I26" i="5"/>
  <c r="I25" i="5"/>
  <c r="I24" i="5"/>
  <c r="F33" i="5"/>
  <c r="F32" i="5"/>
  <c r="F31" i="5"/>
  <c r="F30" i="5"/>
  <c r="F29" i="5"/>
  <c r="F28" i="5"/>
  <c r="F27" i="5"/>
  <c r="F26" i="5"/>
  <c r="F25" i="5"/>
  <c r="F24" i="5"/>
  <c r="C33" i="5"/>
  <c r="C32" i="5"/>
  <c r="C31" i="5"/>
  <c r="C30" i="5"/>
  <c r="C29" i="5"/>
  <c r="C28" i="5"/>
  <c r="C27" i="5"/>
  <c r="C26" i="5"/>
  <c r="C25" i="5"/>
  <c r="C24" i="5"/>
  <c r="I21" i="5"/>
  <c r="I20" i="5"/>
  <c r="I19" i="5"/>
  <c r="I18" i="5"/>
  <c r="I17" i="5"/>
  <c r="I16" i="5"/>
  <c r="I15" i="5"/>
  <c r="F21" i="5"/>
  <c r="F20" i="5"/>
  <c r="F19" i="5"/>
  <c r="F18" i="5"/>
  <c r="F17" i="5"/>
  <c r="F16" i="5"/>
  <c r="F15" i="5"/>
  <c r="C21" i="5"/>
  <c r="C20" i="5"/>
  <c r="C19" i="5"/>
  <c r="C18" i="5"/>
  <c r="C17" i="5"/>
  <c r="C16" i="5"/>
  <c r="C15" i="5"/>
  <c r="I13" i="5"/>
  <c r="I12" i="5"/>
  <c r="I11" i="5"/>
  <c r="I10" i="5"/>
  <c r="I9" i="5"/>
  <c r="I8" i="5"/>
  <c r="I7" i="5"/>
  <c r="I6" i="5"/>
  <c r="I5" i="5"/>
  <c r="I4" i="5"/>
  <c r="F13" i="5"/>
  <c r="F12" i="5"/>
  <c r="F11" i="5"/>
  <c r="F10" i="5"/>
  <c r="F9" i="5"/>
  <c r="F8" i="5"/>
  <c r="F7" i="5"/>
  <c r="F6" i="5"/>
  <c r="F5" i="5"/>
  <c r="F4" i="5"/>
  <c r="C13" i="5"/>
  <c r="C12" i="5"/>
  <c r="C11" i="5"/>
  <c r="C10" i="5"/>
  <c r="C9" i="5"/>
  <c r="C8" i="5"/>
  <c r="C7" i="5"/>
  <c r="C6" i="5"/>
  <c r="C5" i="5"/>
  <c r="C4" i="5"/>
  <c r="D1619" i="1"/>
  <c r="E1619" i="1"/>
  <c r="F1619" i="1"/>
  <c r="G1619" i="1"/>
  <c r="H1619" i="1"/>
  <c r="I1619" i="1"/>
  <c r="J1619" i="1"/>
  <c r="K1619" i="1"/>
  <c r="L1619" i="1"/>
  <c r="C1619" i="1"/>
  <c r="E1070" i="1"/>
  <c r="D1070" i="1"/>
  <c r="C1070" i="1"/>
  <c r="E1043" i="1"/>
  <c r="D1043" i="1"/>
  <c r="C1043" i="1"/>
  <c r="E1016" i="1"/>
  <c r="D1016" i="1"/>
  <c r="C1016" i="1"/>
  <c r="E989" i="1"/>
  <c r="D989" i="1"/>
  <c r="C989" i="1"/>
  <c r="C1173" i="1"/>
  <c r="D1173" i="1" s="1"/>
  <c r="E1173" i="1" s="1"/>
  <c r="F1173" i="1" s="1"/>
  <c r="G1173" i="1" s="1"/>
  <c r="H1173" i="1" s="1"/>
  <c r="I1173" i="1" s="1"/>
  <c r="J1173" i="1" s="1"/>
  <c r="K1173" i="1" s="1"/>
  <c r="L1173" i="1" s="1"/>
  <c r="C1146" i="1"/>
  <c r="D1146" i="1" s="1"/>
  <c r="E1146" i="1" s="1"/>
  <c r="F1146" i="1" s="1"/>
  <c r="G1146" i="1" s="1"/>
  <c r="H1146" i="1" s="1"/>
  <c r="I1146" i="1" s="1"/>
  <c r="J1146" i="1" s="1"/>
  <c r="K1146" i="1" s="1"/>
  <c r="L1146" i="1" s="1"/>
  <c r="C1119" i="1"/>
  <c r="D1119" i="1" s="1"/>
  <c r="E1119" i="1" s="1"/>
  <c r="F1119" i="1" s="1"/>
  <c r="G1119" i="1" s="1"/>
  <c r="H1119" i="1" s="1"/>
  <c r="I1119" i="1" s="1"/>
  <c r="J1119" i="1" s="1"/>
  <c r="K1119" i="1" s="1"/>
  <c r="L1119" i="1" s="1"/>
  <c r="C1092" i="1"/>
  <c r="D1092" i="1" s="1"/>
  <c r="E1092" i="1" s="1"/>
  <c r="F1092" i="1" s="1"/>
  <c r="G1092" i="1" s="1"/>
  <c r="H1092" i="1" s="1"/>
  <c r="I1092" i="1" s="1"/>
  <c r="J1092" i="1" s="1"/>
  <c r="K1092" i="1" s="1"/>
  <c r="L1092" i="1" s="1"/>
  <c r="C957" i="1"/>
  <c r="D957" i="1" s="1"/>
  <c r="E957" i="1" s="1"/>
  <c r="F957" i="1" s="1"/>
  <c r="G957" i="1" s="1"/>
  <c r="H957" i="1" s="1"/>
  <c r="I957" i="1" s="1"/>
  <c r="J957" i="1" s="1"/>
  <c r="K957" i="1" s="1"/>
  <c r="L957" i="1" s="1"/>
  <c r="C930" i="1"/>
  <c r="D930" i="1" s="1"/>
  <c r="E930" i="1" s="1"/>
  <c r="F930" i="1" s="1"/>
  <c r="G930" i="1" s="1"/>
  <c r="H930" i="1" s="1"/>
  <c r="I930" i="1" s="1"/>
  <c r="J930" i="1" s="1"/>
  <c r="K930" i="1" s="1"/>
  <c r="L930" i="1" s="1"/>
  <c r="C903" i="1"/>
  <c r="D903" i="1" s="1"/>
  <c r="E903" i="1" s="1"/>
  <c r="F903" i="1" s="1"/>
  <c r="G903" i="1" s="1"/>
  <c r="H903" i="1" s="1"/>
  <c r="I903" i="1" s="1"/>
  <c r="J903" i="1" s="1"/>
  <c r="K903" i="1" s="1"/>
  <c r="L903" i="1" s="1"/>
  <c r="C1497" i="1"/>
  <c r="D1497" i="1" s="1"/>
  <c r="E1497" i="1" s="1"/>
  <c r="F1497" i="1" s="1"/>
  <c r="G1497" i="1" s="1"/>
  <c r="H1497" i="1" s="1"/>
  <c r="I1497" i="1" s="1"/>
  <c r="J1497" i="1" s="1"/>
  <c r="K1497" i="1" s="1"/>
  <c r="L1497" i="1" s="1"/>
  <c r="C1470" i="1"/>
  <c r="D1470" i="1" s="1"/>
  <c r="E1470" i="1" s="1"/>
  <c r="F1470" i="1" s="1"/>
  <c r="G1470" i="1" s="1"/>
  <c r="H1470" i="1" s="1"/>
  <c r="I1470" i="1" s="1"/>
  <c r="J1470" i="1" s="1"/>
  <c r="K1470" i="1" s="1"/>
  <c r="L1470" i="1" s="1"/>
  <c r="C1443" i="1"/>
  <c r="D1443" i="1" s="1"/>
  <c r="E1443" i="1" s="1"/>
  <c r="F1443" i="1" s="1"/>
  <c r="G1443" i="1" s="1"/>
  <c r="H1443" i="1" s="1"/>
  <c r="I1443" i="1" s="1"/>
  <c r="J1443" i="1" s="1"/>
  <c r="K1443" i="1" s="1"/>
  <c r="L1443" i="1" s="1"/>
  <c r="C1389" i="1"/>
  <c r="D1389" i="1" s="1"/>
  <c r="E1389" i="1" s="1"/>
  <c r="F1389" i="1" s="1"/>
  <c r="G1389" i="1" s="1"/>
  <c r="H1389" i="1" s="1"/>
  <c r="I1389" i="1" s="1"/>
  <c r="J1389" i="1" s="1"/>
  <c r="K1389" i="1" s="1"/>
  <c r="L1389" i="1" s="1"/>
  <c r="C1362" i="1"/>
  <c r="D1362" i="1" s="1"/>
  <c r="E1362" i="1" s="1"/>
  <c r="F1362" i="1" s="1"/>
  <c r="G1362" i="1" s="1"/>
  <c r="H1362" i="1" s="1"/>
  <c r="I1362" i="1" s="1"/>
  <c r="J1362" i="1" s="1"/>
  <c r="K1362" i="1" s="1"/>
  <c r="L1362" i="1" s="1"/>
  <c r="C1335" i="1"/>
  <c r="D1335" i="1" s="1"/>
  <c r="E1335" i="1" s="1"/>
  <c r="F1335" i="1" s="1"/>
  <c r="G1335" i="1" s="1"/>
  <c r="H1335" i="1" s="1"/>
  <c r="I1335" i="1" s="1"/>
  <c r="J1335" i="1" s="1"/>
  <c r="K1335" i="1" s="1"/>
  <c r="L1335" i="1" s="1"/>
  <c r="C1065" i="1"/>
  <c r="D1065" i="1" s="1"/>
  <c r="E1065" i="1" s="1"/>
  <c r="F1065" i="1" s="1"/>
  <c r="G1065" i="1" s="1"/>
  <c r="H1065" i="1" s="1"/>
  <c r="I1065" i="1" s="1"/>
  <c r="J1065" i="1" s="1"/>
  <c r="K1065" i="1" s="1"/>
  <c r="L1065" i="1" s="1"/>
  <c r="C1038" i="1"/>
  <c r="D1038" i="1" s="1"/>
  <c r="E1038" i="1" s="1"/>
  <c r="F1038" i="1" s="1"/>
  <c r="G1038" i="1" s="1"/>
  <c r="H1038" i="1" s="1"/>
  <c r="I1038" i="1" s="1"/>
  <c r="J1038" i="1" s="1"/>
  <c r="K1038" i="1" s="1"/>
  <c r="L1038" i="1" s="1"/>
  <c r="C1011" i="1"/>
  <c r="D1011" i="1" s="1"/>
  <c r="E1011" i="1" s="1"/>
  <c r="F1011" i="1" s="1"/>
  <c r="G1011" i="1" s="1"/>
  <c r="H1011" i="1" s="1"/>
  <c r="I1011" i="1" s="1"/>
  <c r="J1011" i="1" s="1"/>
  <c r="K1011" i="1" s="1"/>
  <c r="L1011" i="1" s="1"/>
  <c r="C984" i="1"/>
  <c r="D984" i="1" s="1"/>
  <c r="E984" i="1" s="1"/>
  <c r="F984" i="1" s="1"/>
  <c r="G984" i="1" s="1"/>
  <c r="H984" i="1" s="1"/>
  <c r="I984" i="1" s="1"/>
  <c r="J984" i="1" s="1"/>
  <c r="K984" i="1" s="1"/>
  <c r="L984" i="1" s="1"/>
  <c r="C849" i="1"/>
  <c r="D849" i="1" s="1"/>
  <c r="E849" i="1" s="1"/>
  <c r="F849" i="1" s="1"/>
  <c r="G849" i="1" s="1"/>
  <c r="H849" i="1" s="1"/>
  <c r="I849" i="1" s="1"/>
  <c r="J849" i="1" s="1"/>
  <c r="K849" i="1" s="1"/>
  <c r="L849" i="1" s="1"/>
  <c r="C822" i="1"/>
  <c r="D822" i="1" s="1"/>
  <c r="E822" i="1" s="1"/>
  <c r="F822" i="1" s="1"/>
  <c r="G822" i="1" s="1"/>
  <c r="H822" i="1" s="1"/>
  <c r="I822" i="1" s="1"/>
  <c r="J822" i="1" s="1"/>
  <c r="K822" i="1" s="1"/>
  <c r="L822" i="1" s="1"/>
  <c r="C795" i="1"/>
  <c r="D795" i="1" s="1"/>
  <c r="E795" i="1" s="1"/>
  <c r="F795" i="1" s="1"/>
  <c r="G795" i="1" s="1"/>
  <c r="H795" i="1" s="1"/>
  <c r="I795" i="1" s="1"/>
  <c r="J795" i="1" s="1"/>
  <c r="K795" i="1" s="1"/>
  <c r="L795" i="1" s="1"/>
  <c r="C876" i="1"/>
  <c r="D876" i="1" s="1"/>
  <c r="E876" i="1" s="1"/>
  <c r="F876" i="1" s="1"/>
  <c r="G876" i="1" s="1"/>
  <c r="H876" i="1" s="1"/>
  <c r="I876" i="1" s="1"/>
  <c r="J876" i="1" s="1"/>
  <c r="K876" i="1" s="1"/>
  <c r="L876" i="1" s="1"/>
  <c r="H11" i="2"/>
  <c r="F13" i="2"/>
  <c r="E13" i="2"/>
  <c r="D13" i="2"/>
  <c r="C1524" i="1"/>
  <c r="D1524" i="1"/>
  <c r="E1524" i="1" s="1"/>
  <c r="F1524" i="1" s="1"/>
  <c r="G1524" i="1" s="1"/>
  <c r="H1524" i="1" s="1"/>
  <c r="I1524" i="1" s="1"/>
  <c r="J1524" i="1" s="1"/>
  <c r="K1524" i="1" s="1"/>
  <c r="L1524" i="1" s="1"/>
  <c r="E881" i="1"/>
  <c r="D881" i="1"/>
  <c r="C881" i="1"/>
  <c r="E908" i="1"/>
  <c r="D908" i="1"/>
  <c r="C908" i="1"/>
  <c r="E935" i="1"/>
  <c r="D935" i="1"/>
  <c r="C935" i="1"/>
  <c r="E962" i="1"/>
  <c r="D962" i="1"/>
  <c r="C962" i="1"/>
  <c r="C1205" i="1"/>
  <c r="D1205" i="1"/>
  <c r="E1205" i="1"/>
  <c r="E1178" i="1"/>
  <c r="D1178" i="1"/>
  <c r="C1178" i="1"/>
  <c r="E1151" i="1"/>
  <c r="D1151" i="1"/>
  <c r="C1151" i="1"/>
  <c r="E1124" i="1"/>
  <c r="D1124" i="1"/>
  <c r="C1124" i="1"/>
  <c r="E1097" i="1"/>
  <c r="D1097" i="1"/>
  <c r="C1097" i="1"/>
  <c r="E1502" i="1"/>
  <c r="D1502" i="1"/>
  <c r="C1502" i="1"/>
  <c r="E1475" i="1"/>
  <c r="D1475" i="1"/>
  <c r="C1475" i="1"/>
  <c r="E1448" i="1"/>
  <c r="D1448" i="1"/>
  <c r="C1448" i="1"/>
  <c r="E1421" i="1"/>
  <c r="D1421" i="1"/>
  <c r="C1421" i="1"/>
  <c r="E1394" i="1"/>
  <c r="D1394" i="1"/>
  <c r="C1394" i="1"/>
  <c r="E1367" i="1"/>
  <c r="D1367" i="1"/>
  <c r="C1367" i="1"/>
  <c r="E1340" i="1"/>
  <c r="D1340" i="1"/>
  <c r="C1340" i="1"/>
  <c r="E1313" i="1"/>
  <c r="D1313" i="1"/>
  <c r="C1313" i="1"/>
  <c r="D8" i="4"/>
  <c r="E8" i="4"/>
  <c r="F8" i="4"/>
  <c r="F10" i="4" s="1"/>
  <c r="F12" i="4" s="1"/>
  <c r="G8" i="4"/>
  <c r="H8" i="4"/>
  <c r="I8" i="4"/>
  <c r="I9" i="4" s="1"/>
  <c r="J8" i="4"/>
  <c r="K8" i="4"/>
  <c r="L8" i="4"/>
  <c r="L10" i="4" s="1"/>
  <c r="C8" i="4"/>
  <c r="D38" i="4"/>
  <c r="E38" i="4"/>
  <c r="F38" i="4"/>
  <c r="G38" i="4"/>
  <c r="H38" i="4"/>
  <c r="I38" i="4"/>
  <c r="J38" i="4"/>
  <c r="K38" i="4"/>
  <c r="L38" i="4"/>
  <c r="C38" i="4"/>
  <c r="D36" i="4"/>
  <c r="E36" i="4"/>
  <c r="F36" i="4"/>
  <c r="G36" i="4"/>
  <c r="H36" i="4"/>
  <c r="I36" i="4"/>
  <c r="J36" i="4"/>
  <c r="K36" i="4"/>
  <c r="L36" i="4"/>
  <c r="C36" i="4"/>
  <c r="D34" i="4"/>
  <c r="E34" i="4"/>
  <c r="F34" i="4"/>
  <c r="G34" i="4"/>
  <c r="H34" i="4"/>
  <c r="I34" i="4"/>
  <c r="I35" i="4" s="1"/>
  <c r="J34" i="4"/>
  <c r="K34" i="4"/>
  <c r="L34" i="4"/>
  <c r="C34" i="4"/>
  <c r="L49" i="4"/>
  <c r="K49" i="4"/>
  <c r="J49" i="4"/>
  <c r="I49" i="4"/>
  <c r="H49" i="4"/>
  <c r="G49" i="4"/>
  <c r="F49" i="4"/>
  <c r="E49" i="4"/>
  <c r="D49" i="4"/>
  <c r="C49" i="4"/>
  <c r="L45" i="4"/>
  <c r="K45" i="4"/>
  <c r="J45" i="4"/>
  <c r="I45" i="4"/>
  <c r="H45" i="4"/>
  <c r="G45" i="4"/>
  <c r="F45" i="4"/>
  <c r="E45" i="4"/>
  <c r="D45" i="4"/>
  <c r="C45" i="4"/>
  <c r="L44" i="4"/>
  <c r="K44" i="4"/>
  <c r="J44" i="4"/>
  <c r="I44" i="4"/>
  <c r="H44" i="4"/>
  <c r="G44" i="4"/>
  <c r="F44" i="4"/>
  <c r="E44" i="4"/>
  <c r="D44" i="4"/>
  <c r="C44" i="4"/>
  <c r="L43" i="4"/>
  <c r="K43" i="4"/>
  <c r="J43" i="4"/>
  <c r="I43" i="4"/>
  <c r="H43" i="4"/>
  <c r="G43" i="4"/>
  <c r="F43" i="4"/>
  <c r="E43" i="4"/>
  <c r="D43" i="4"/>
  <c r="C43" i="4"/>
  <c r="E42" i="4"/>
  <c r="D42" i="4"/>
  <c r="C42" i="4"/>
  <c r="L41" i="4"/>
  <c r="K41" i="4"/>
  <c r="J41" i="4"/>
  <c r="I41" i="4"/>
  <c r="H41" i="4"/>
  <c r="G41" i="4"/>
  <c r="F41" i="4"/>
  <c r="E41" i="4"/>
  <c r="D41" i="4"/>
  <c r="C41" i="4"/>
  <c r="L40" i="4"/>
  <c r="K40" i="4"/>
  <c r="J40" i="4"/>
  <c r="I40" i="4"/>
  <c r="H40" i="4"/>
  <c r="G40" i="4"/>
  <c r="F40" i="4"/>
  <c r="E40" i="4"/>
  <c r="D40" i="4"/>
  <c r="C40" i="4"/>
  <c r="L39" i="4"/>
  <c r="K39" i="4"/>
  <c r="J39" i="4"/>
  <c r="I39" i="4"/>
  <c r="H39" i="4"/>
  <c r="G39" i="4"/>
  <c r="F39" i="4"/>
  <c r="E39" i="4"/>
  <c r="D39" i="4"/>
  <c r="C39" i="4"/>
  <c r="E37" i="4"/>
  <c r="F37" i="4" s="1"/>
  <c r="D37" i="4"/>
  <c r="C37" i="4"/>
  <c r="K35" i="4"/>
  <c r="J35" i="4"/>
  <c r="G35" i="4"/>
  <c r="E35" i="4"/>
  <c r="D35" i="4"/>
  <c r="C35" i="4"/>
  <c r="D10" i="4"/>
  <c r="E10" i="4"/>
  <c r="G10" i="4"/>
  <c r="G12" i="4" s="1"/>
  <c r="H10" i="4"/>
  <c r="J10" i="4"/>
  <c r="K10" i="4"/>
  <c r="C10" i="4"/>
  <c r="G9" i="4"/>
  <c r="L23" i="4"/>
  <c r="K23" i="4"/>
  <c r="J23" i="4"/>
  <c r="I23" i="4"/>
  <c r="H23" i="4"/>
  <c r="G23" i="4"/>
  <c r="F23" i="4"/>
  <c r="E23" i="4"/>
  <c r="D23" i="4"/>
  <c r="C23" i="4"/>
  <c r="L19" i="4"/>
  <c r="K19" i="4"/>
  <c r="J19" i="4"/>
  <c r="I19" i="4"/>
  <c r="H19" i="4"/>
  <c r="G19" i="4"/>
  <c r="F19" i="4"/>
  <c r="E19" i="4"/>
  <c r="D19" i="4"/>
  <c r="C19" i="4"/>
  <c r="L18" i="4"/>
  <c r="K18" i="4"/>
  <c r="J18" i="4"/>
  <c r="I18" i="4"/>
  <c r="H18" i="4"/>
  <c r="G18" i="4"/>
  <c r="F18" i="4"/>
  <c r="E18" i="4"/>
  <c r="D18" i="4"/>
  <c r="C18" i="4"/>
  <c r="L17" i="4"/>
  <c r="K17" i="4"/>
  <c r="J17" i="4"/>
  <c r="I17" i="4"/>
  <c r="H17" i="4"/>
  <c r="G17" i="4"/>
  <c r="F17" i="4"/>
  <c r="E17" i="4"/>
  <c r="D17" i="4"/>
  <c r="C17" i="4"/>
  <c r="E16" i="4"/>
  <c r="D16" i="4"/>
  <c r="C16" i="4"/>
  <c r="L15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L13" i="4"/>
  <c r="K13" i="4"/>
  <c r="J13" i="4"/>
  <c r="I13" i="4"/>
  <c r="H13" i="4"/>
  <c r="G13" i="4"/>
  <c r="F13" i="4"/>
  <c r="E13" i="4"/>
  <c r="D13" i="4"/>
  <c r="C13" i="4"/>
  <c r="D11" i="4"/>
  <c r="E11" i="4" s="1"/>
  <c r="C11" i="4"/>
  <c r="J9" i="4"/>
  <c r="J12" i="4" s="1"/>
  <c r="F9" i="4"/>
  <c r="D9" i="4"/>
  <c r="D12" i="4" s="1"/>
  <c r="C1416" i="1"/>
  <c r="C1308" i="1"/>
  <c r="E11" i="2"/>
  <c r="D11" i="2"/>
  <c r="C333" i="1"/>
  <c r="C334" i="1" s="1"/>
  <c r="D333" i="1"/>
  <c r="D334" i="1" s="1"/>
  <c r="E333" i="1"/>
  <c r="E335" i="1" s="1"/>
  <c r="C336" i="1"/>
  <c r="D336" i="1"/>
  <c r="E336" i="1" s="1"/>
  <c r="C338" i="1"/>
  <c r="D338" i="1"/>
  <c r="E338" i="1"/>
  <c r="C339" i="1"/>
  <c r="D339" i="1"/>
  <c r="E339" i="1"/>
  <c r="C340" i="1"/>
  <c r="D340" i="1"/>
  <c r="E340" i="1"/>
  <c r="C341" i="1"/>
  <c r="D341" i="1"/>
  <c r="E341" i="1"/>
  <c r="C342" i="1"/>
  <c r="D342" i="1"/>
  <c r="E342" i="1"/>
  <c r="C343" i="1"/>
  <c r="D343" i="1"/>
  <c r="E343" i="1"/>
  <c r="C344" i="1"/>
  <c r="D344" i="1"/>
  <c r="E344" i="1"/>
  <c r="C348" i="1"/>
  <c r="D348" i="1"/>
  <c r="E348" i="1"/>
  <c r="L861" i="1"/>
  <c r="K861" i="1"/>
  <c r="J861" i="1"/>
  <c r="I861" i="1"/>
  <c r="H861" i="1"/>
  <c r="G861" i="1"/>
  <c r="F861" i="1"/>
  <c r="E861" i="1"/>
  <c r="D861" i="1"/>
  <c r="C861" i="1"/>
  <c r="L857" i="1"/>
  <c r="K857" i="1"/>
  <c r="J857" i="1"/>
  <c r="I857" i="1"/>
  <c r="H857" i="1"/>
  <c r="G857" i="1"/>
  <c r="F857" i="1"/>
  <c r="E857" i="1"/>
  <c r="D857" i="1"/>
  <c r="C857" i="1"/>
  <c r="L856" i="1"/>
  <c r="K856" i="1"/>
  <c r="J856" i="1"/>
  <c r="I856" i="1"/>
  <c r="H856" i="1"/>
  <c r="G856" i="1"/>
  <c r="F856" i="1"/>
  <c r="E856" i="1"/>
  <c r="D856" i="1"/>
  <c r="C856" i="1"/>
  <c r="L855" i="1"/>
  <c r="K855" i="1"/>
  <c r="J855" i="1"/>
  <c r="I855" i="1"/>
  <c r="H855" i="1"/>
  <c r="G855" i="1"/>
  <c r="F855" i="1"/>
  <c r="E855" i="1"/>
  <c r="D855" i="1"/>
  <c r="C855" i="1"/>
  <c r="E854" i="1"/>
  <c r="D854" i="1"/>
  <c r="C854" i="1"/>
  <c r="L853" i="1"/>
  <c r="K853" i="1"/>
  <c r="J853" i="1"/>
  <c r="I853" i="1"/>
  <c r="H853" i="1"/>
  <c r="G853" i="1"/>
  <c r="F853" i="1"/>
  <c r="E853" i="1"/>
  <c r="D853" i="1"/>
  <c r="C853" i="1"/>
  <c r="L852" i="1"/>
  <c r="K852" i="1"/>
  <c r="J852" i="1"/>
  <c r="I852" i="1"/>
  <c r="H852" i="1"/>
  <c r="G852" i="1"/>
  <c r="F852" i="1"/>
  <c r="E852" i="1"/>
  <c r="D852" i="1"/>
  <c r="C852" i="1"/>
  <c r="L851" i="1"/>
  <c r="K851" i="1"/>
  <c r="J851" i="1"/>
  <c r="I851" i="1"/>
  <c r="H851" i="1"/>
  <c r="G851" i="1"/>
  <c r="F851" i="1"/>
  <c r="E851" i="1"/>
  <c r="D851" i="1"/>
  <c r="C851" i="1"/>
  <c r="L834" i="1"/>
  <c r="K834" i="1"/>
  <c r="J834" i="1"/>
  <c r="I834" i="1"/>
  <c r="H834" i="1"/>
  <c r="G834" i="1"/>
  <c r="F834" i="1"/>
  <c r="E834" i="1"/>
  <c r="D834" i="1"/>
  <c r="C834" i="1"/>
  <c r="L830" i="1"/>
  <c r="K830" i="1"/>
  <c r="J830" i="1"/>
  <c r="I830" i="1"/>
  <c r="H830" i="1"/>
  <c r="G830" i="1"/>
  <c r="F830" i="1"/>
  <c r="E830" i="1"/>
  <c r="D830" i="1"/>
  <c r="C830" i="1"/>
  <c r="L829" i="1"/>
  <c r="K829" i="1"/>
  <c r="J829" i="1"/>
  <c r="I829" i="1"/>
  <c r="H829" i="1"/>
  <c r="G829" i="1"/>
  <c r="F829" i="1"/>
  <c r="E829" i="1"/>
  <c r="D829" i="1"/>
  <c r="C829" i="1"/>
  <c r="L828" i="1"/>
  <c r="K828" i="1"/>
  <c r="J828" i="1"/>
  <c r="I828" i="1"/>
  <c r="H828" i="1"/>
  <c r="G828" i="1"/>
  <c r="F828" i="1"/>
  <c r="E828" i="1"/>
  <c r="D828" i="1"/>
  <c r="C828" i="1"/>
  <c r="E827" i="1"/>
  <c r="D827" i="1"/>
  <c r="C827" i="1"/>
  <c r="L826" i="1"/>
  <c r="K826" i="1"/>
  <c r="J826" i="1"/>
  <c r="I826" i="1"/>
  <c r="H826" i="1"/>
  <c r="G826" i="1"/>
  <c r="F826" i="1"/>
  <c r="E826" i="1"/>
  <c r="D826" i="1"/>
  <c r="C826" i="1"/>
  <c r="L825" i="1"/>
  <c r="K825" i="1"/>
  <c r="J825" i="1"/>
  <c r="I825" i="1"/>
  <c r="H825" i="1"/>
  <c r="G825" i="1"/>
  <c r="F825" i="1"/>
  <c r="E825" i="1"/>
  <c r="D825" i="1"/>
  <c r="C825" i="1"/>
  <c r="L824" i="1"/>
  <c r="K824" i="1"/>
  <c r="J824" i="1"/>
  <c r="I824" i="1"/>
  <c r="H824" i="1"/>
  <c r="G824" i="1"/>
  <c r="F824" i="1"/>
  <c r="E824" i="1"/>
  <c r="D824" i="1"/>
  <c r="C824" i="1"/>
  <c r="L807" i="1"/>
  <c r="K807" i="1"/>
  <c r="J807" i="1"/>
  <c r="I807" i="1"/>
  <c r="H807" i="1"/>
  <c r="G807" i="1"/>
  <c r="F807" i="1"/>
  <c r="E807" i="1"/>
  <c r="D807" i="1"/>
  <c r="C807" i="1"/>
  <c r="L803" i="1"/>
  <c r="K803" i="1"/>
  <c r="J803" i="1"/>
  <c r="I803" i="1"/>
  <c r="H803" i="1"/>
  <c r="G803" i="1"/>
  <c r="F803" i="1"/>
  <c r="E803" i="1"/>
  <c r="D803" i="1"/>
  <c r="C803" i="1"/>
  <c r="L802" i="1"/>
  <c r="K802" i="1"/>
  <c r="J802" i="1"/>
  <c r="I802" i="1"/>
  <c r="H802" i="1"/>
  <c r="G802" i="1"/>
  <c r="F802" i="1"/>
  <c r="E802" i="1"/>
  <c r="D802" i="1"/>
  <c r="C802" i="1"/>
  <c r="L801" i="1"/>
  <c r="K801" i="1"/>
  <c r="J801" i="1"/>
  <c r="I801" i="1"/>
  <c r="H801" i="1"/>
  <c r="G801" i="1"/>
  <c r="F801" i="1"/>
  <c r="E801" i="1"/>
  <c r="D801" i="1"/>
  <c r="C801" i="1"/>
  <c r="E800" i="1"/>
  <c r="D800" i="1"/>
  <c r="C800" i="1"/>
  <c r="L799" i="1"/>
  <c r="K799" i="1"/>
  <c r="J799" i="1"/>
  <c r="I799" i="1"/>
  <c r="H799" i="1"/>
  <c r="G799" i="1"/>
  <c r="F799" i="1"/>
  <c r="E799" i="1"/>
  <c r="D799" i="1"/>
  <c r="C799" i="1"/>
  <c r="L798" i="1"/>
  <c r="K798" i="1"/>
  <c r="J798" i="1"/>
  <c r="I798" i="1"/>
  <c r="H798" i="1"/>
  <c r="G798" i="1"/>
  <c r="F798" i="1"/>
  <c r="E798" i="1"/>
  <c r="D798" i="1"/>
  <c r="C798" i="1"/>
  <c r="L797" i="1"/>
  <c r="K797" i="1"/>
  <c r="J797" i="1"/>
  <c r="I797" i="1"/>
  <c r="H797" i="1"/>
  <c r="G797" i="1"/>
  <c r="F797" i="1"/>
  <c r="E797" i="1"/>
  <c r="D797" i="1"/>
  <c r="C797" i="1"/>
  <c r="D776" i="1"/>
  <c r="E776" i="1"/>
  <c r="F776" i="1"/>
  <c r="G776" i="1"/>
  <c r="H776" i="1"/>
  <c r="I776" i="1"/>
  <c r="J776" i="1"/>
  <c r="K776" i="1"/>
  <c r="L776" i="1"/>
  <c r="D775" i="1"/>
  <c r="E775" i="1"/>
  <c r="F775" i="1"/>
  <c r="G775" i="1"/>
  <c r="H775" i="1"/>
  <c r="I775" i="1"/>
  <c r="J775" i="1"/>
  <c r="K775" i="1"/>
  <c r="L775" i="1"/>
  <c r="D774" i="1"/>
  <c r="E774" i="1"/>
  <c r="F774" i="1"/>
  <c r="G774" i="1"/>
  <c r="H774" i="1"/>
  <c r="I774" i="1"/>
  <c r="J774" i="1"/>
  <c r="K774" i="1"/>
  <c r="L774" i="1"/>
  <c r="E773" i="1"/>
  <c r="D773" i="1"/>
  <c r="D772" i="1"/>
  <c r="E772" i="1"/>
  <c r="F772" i="1"/>
  <c r="G772" i="1"/>
  <c r="H772" i="1"/>
  <c r="I772" i="1"/>
  <c r="J772" i="1"/>
  <c r="K772" i="1"/>
  <c r="L772" i="1"/>
  <c r="D771" i="1"/>
  <c r="E771" i="1"/>
  <c r="F771" i="1"/>
  <c r="G771" i="1"/>
  <c r="H771" i="1"/>
  <c r="I771" i="1"/>
  <c r="J771" i="1"/>
  <c r="K771" i="1"/>
  <c r="L771" i="1"/>
  <c r="D770" i="1"/>
  <c r="E770" i="1"/>
  <c r="F770" i="1"/>
  <c r="G770" i="1"/>
  <c r="H770" i="1"/>
  <c r="I770" i="1"/>
  <c r="J770" i="1"/>
  <c r="K770" i="1"/>
  <c r="L770" i="1"/>
  <c r="C775" i="1"/>
  <c r="C774" i="1"/>
  <c r="C772" i="1"/>
  <c r="C770" i="1"/>
  <c r="C773" i="1"/>
  <c r="C768" i="1"/>
  <c r="C776" i="1"/>
  <c r="C771" i="1"/>
  <c r="L1602" i="1"/>
  <c r="L1604" i="1" s="1"/>
  <c r="K1602" i="1"/>
  <c r="K1604" i="1" s="1"/>
  <c r="J1602" i="1"/>
  <c r="J1603" i="1" s="1"/>
  <c r="I1602" i="1"/>
  <c r="I1603" i="1" s="1"/>
  <c r="H1602" i="1"/>
  <c r="G1602" i="1"/>
  <c r="G1604" i="1" s="1"/>
  <c r="F1602" i="1"/>
  <c r="F1604" i="1" s="1"/>
  <c r="E1602" i="1"/>
  <c r="E1604" i="1" s="1"/>
  <c r="D1602" i="1"/>
  <c r="D1603" i="1" s="1"/>
  <c r="C1602" i="1"/>
  <c r="C1604" i="1" s="1"/>
  <c r="L1575" i="1"/>
  <c r="L1577" i="1" s="1"/>
  <c r="K1575" i="1"/>
  <c r="K1577" i="1" s="1"/>
  <c r="J1575" i="1"/>
  <c r="J1577" i="1" s="1"/>
  <c r="I1575" i="1"/>
  <c r="I1576" i="1" s="1"/>
  <c r="H1575" i="1"/>
  <c r="H1577" i="1" s="1"/>
  <c r="G1575" i="1"/>
  <c r="F1575" i="1"/>
  <c r="F1577" i="1" s="1"/>
  <c r="E1575" i="1"/>
  <c r="E1577" i="1" s="1"/>
  <c r="D1575" i="1"/>
  <c r="D1577" i="1" s="1"/>
  <c r="C1575" i="1"/>
  <c r="C1577" i="1" s="1"/>
  <c r="L1548" i="1"/>
  <c r="K1548" i="1"/>
  <c r="K1549" i="1" s="1"/>
  <c r="J1548" i="1"/>
  <c r="J1550" i="1" s="1"/>
  <c r="I1548" i="1"/>
  <c r="I1550" i="1" s="1"/>
  <c r="H1548" i="1"/>
  <c r="H1550" i="1" s="1"/>
  <c r="G1548" i="1"/>
  <c r="G1550" i="1" s="1"/>
  <c r="F1548" i="1"/>
  <c r="E1548" i="1"/>
  <c r="E1549" i="1" s="1"/>
  <c r="D1548" i="1"/>
  <c r="D1550" i="1" s="1"/>
  <c r="C1548" i="1"/>
  <c r="C1550" i="1" s="1"/>
  <c r="D1521" i="1"/>
  <c r="E1521" i="1"/>
  <c r="F1521" i="1"/>
  <c r="F1522" i="1" s="1"/>
  <c r="G1521" i="1"/>
  <c r="G1523" i="1" s="1"/>
  <c r="H1521" i="1"/>
  <c r="H1523" i="1" s="1"/>
  <c r="I1521" i="1"/>
  <c r="I1523" i="1" s="1"/>
  <c r="J1521" i="1"/>
  <c r="K1521" i="1"/>
  <c r="L1521" i="1"/>
  <c r="L1522" i="1" s="1"/>
  <c r="C1521" i="1"/>
  <c r="C1523" i="1" s="1"/>
  <c r="L1617" i="1"/>
  <c r="K1617" i="1"/>
  <c r="J1617" i="1"/>
  <c r="I1617" i="1"/>
  <c r="H1617" i="1"/>
  <c r="G1617" i="1"/>
  <c r="F1617" i="1"/>
  <c r="E1617" i="1"/>
  <c r="D1617" i="1"/>
  <c r="C1617" i="1"/>
  <c r="L1613" i="1"/>
  <c r="K1613" i="1"/>
  <c r="J1613" i="1"/>
  <c r="I1613" i="1"/>
  <c r="H1613" i="1"/>
  <c r="G1613" i="1"/>
  <c r="F1613" i="1"/>
  <c r="E1613" i="1"/>
  <c r="D1613" i="1"/>
  <c r="C1613" i="1"/>
  <c r="L1612" i="1"/>
  <c r="K1612" i="1"/>
  <c r="J1612" i="1"/>
  <c r="I1612" i="1"/>
  <c r="H1612" i="1"/>
  <c r="G1612" i="1"/>
  <c r="F1612" i="1"/>
  <c r="E1612" i="1"/>
  <c r="D1612" i="1"/>
  <c r="C1612" i="1"/>
  <c r="L1611" i="1"/>
  <c r="K1611" i="1"/>
  <c r="J1611" i="1"/>
  <c r="I1611" i="1"/>
  <c r="H1611" i="1"/>
  <c r="G1611" i="1"/>
  <c r="F1611" i="1"/>
  <c r="E1611" i="1"/>
  <c r="D1611" i="1"/>
  <c r="C1611" i="1"/>
  <c r="E1610" i="1"/>
  <c r="D1610" i="1"/>
  <c r="C1610" i="1"/>
  <c r="L1609" i="1"/>
  <c r="K1609" i="1"/>
  <c r="J1609" i="1"/>
  <c r="I1609" i="1"/>
  <c r="H1609" i="1"/>
  <c r="G1609" i="1"/>
  <c r="F1609" i="1"/>
  <c r="E1609" i="1"/>
  <c r="D1609" i="1"/>
  <c r="C1609" i="1"/>
  <c r="L1608" i="1"/>
  <c r="K1608" i="1"/>
  <c r="J1608" i="1"/>
  <c r="I1608" i="1"/>
  <c r="H1608" i="1"/>
  <c r="G1608" i="1"/>
  <c r="F1608" i="1"/>
  <c r="E1608" i="1"/>
  <c r="D1608" i="1"/>
  <c r="C1608" i="1"/>
  <c r="L1607" i="1"/>
  <c r="K1607" i="1"/>
  <c r="J1607" i="1"/>
  <c r="I1607" i="1"/>
  <c r="H1607" i="1"/>
  <c r="G1607" i="1"/>
  <c r="F1607" i="1"/>
  <c r="E1607" i="1"/>
  <c r="D1607" i="1"/>
  <c r="C1607" i="1"/>
  <c r="D1605" i="1"/>
  <c r="E1605" i="1" s="1"/>
  <c r="F1605" i="1" s="1"/>
  <c r="G1605" i="1" s="1"/>
  <c r="C1605" i="1"/>
  <c r="L1590" i="1"/>
  <c r="K1590" i="1"/>
  <c r="J1590" i="1"/>
  <c r="I1590" i="1"/>
  <c r="H1590" i="1"/>
  <c r="G1590" i="1"/>
  <c r="F1590" i="1"/>
  <c r="E1590" i="1"/>
  <c r="D1590" i="1"/>
  <c r="C1590" i="1"/>
  <c r="L1586" i="1"/>
  <c r="K1586" i="1"/>
  <c r="J1586" i="1"/>
  <c r="I1586" i="1"/>
  <c r="H1586" i="1"/>
  <c r="G1586" i="1"/>
  <c r="F1586" i="1"/>
  <c r="E1586" i="1"/>
  <c r="D1586" i="1"/>
  <c r="C1586" i="1"/>
  <c r="L1585" i="1"/>
  <c r="K1585" i="1"/>
  <c r="J1585" i="1"/>
  <c r="I1585" i="1"/>
  <c r="H1585" i="1"/>
  <c r="G1585" i="1"/>
  <c r="F1585" i="1"/>
  <c r="E1585" i="1"/>
  <c r="D1585" i="1"/>
  <c r="C1585" i="1"/>
  <c r="L1584" i="1"/>
  <c r="K1584" i="1"/>
  <c r="J1584" i="1"/>
  <c r="I1584" i="1"/>
  <c r="H1584" i="1"/>
  <c r="G1584" i="1"/>
  <c r="F1584" i="1"/>
  <c r="E1584" i="1"/>
  <c r="D1584" i="1"/>
  <c r="C1584" i="1"/>
  <c r="E1583" i="1"/>
  <c r="D1583" i="1"/>
  <c r="C1583" i="1"/>
  <c r="L1582" i="1"/>
  <c r="K1582" i="1"/>
  <c r="J1582" i="1"/>
  <c r="I1582" i="1"/>
  <c r="H1582" i="1"/>
  <c r="G1582" i="1"/>
  <c r="F1582" i="1"/>
  <c r="E1582" i="1"/>
  <c r="D1582" i="1"/>
  <c r="C1582" i="1"/>
  <c r="L1581" i="1"/>
  <c r="K1581" i="1"/>
  <c r="J1581" i="1"/>
  <c r="I1581" i="1"/>
  <c r="H1581" i="1"/>
  <c r="G1581" i="1"/>
  <c r="F1581" i="1"/>
  <c r="E1581" i="1"/>
  <c r="D1581" i="1"/>
  <c r="C1581" i="1"/>
  <c r="L1580" i="1"/>
  <c r="K1580" i="1"/>
  <c r="J1580" i="1"/>
  <c r="I1580" i="1"/>
  <c r="H1580" i="1"/>
  <c r="G1580" i="1"/>
  <c r="F1580" i="1"/>
  <c r="E1580" i="1"/>
  <c r="D1580" i="1"/>
  <c r="C1580" i="1"/>
  <c r="D1578" i="1"/>
  <c r="E1578" i="1" s="1"/>
  <c r="F1578" i="1" s="1"/>
  <c r="C1578" i="1"/>
  <c r="L1563" i="1"/>
  <c r="K1563" i="1"/>
  <c r="J1563" i="1"/>
  <c r="I1563" i="1"/>
  <c r="H1563" i="1"/>
  <c r="G1563" i="1"/>
  <c r="F1563" i="1"/>
  <c r="E1563" i="1"/>
  <c r="D1563" i="1"/>
  <c r="C1563" i="1"/>
  <c r="L1559" i="1"/>
  <c r="K1559" i="1"/>
  <c r="J1559" i="1"/>
  <c r="I1559" i="1"/>
  <c r="H1559" i="1"/>
  <c r="G1559" i="1"/>
  <c r="F1559" i="1"/>
  <c r="E1559" i="1"/>
  <c r="D1559" i="1"/>
  <c r="C1559" i="1"/>
  <c r="L1558" i="1"/>
  <c r="K1558" i="1"/>
  <c r="J1558" i="1"/>
  <c r="I1558" i="1"/>
  <c r="H1558" i="1"/>
  <c r="G1558" i="1"/>
  <c r="F1558" i="1"/>
  <c r="E1558" i="1"/>
  <c r="D1558" i="1"/>
  <c r="C1558" i="1"/>
  <c r="L1557" i="1"/>
  <c r="K1557" i="1"/>
  <c r="J1557" i="1"/>
  <c r="I1557" i="1"/>
  <c r="H1557" i="1"/>
  <c r="G1557" i="1"/>
  <c r="F1557" i="1"/>
  <c r="E1557" i="1"/>
  <c r="D1557" i="1"/>
  <c r="C1557" i="1"/>
  <c r="E1556" i="1"/>
  <c r="D1556" i="1"/>
  <c r="C1556" i="1"/>
  <c r="L1555" i="1"/>
  <c r="K1555" i="1"/>
  <c r="J1555" i="1"/>
  <c r="I1555" i="1"/>
  <c r="H1555" i="1"/>
  <c r="G1555" i="1"/>
  <c r="F1555" i="1"/>
  <c r="E1555" i="1"/>
  <c r="D1555" i="1"/>
  <c r="C1555" i="1"/>
  <c r="L1554" i="1"/>
  <c r="K1554" i="1"/>
  <c r="J1554" i="1"/>
  <c r="I1554" i="1"/>
  <c r="H1554" i="1"/>
  <c r="G1554" i="1"/>
  <c r="F1554" i="1"/>
  <c r="E1554" i="1"/>
  <c r="D1554" i="1"/>
  <c r="C1554" i="1"/>
  <c r="L1553" i="1"/>
  <c r="K1553" i="1"/>
  <c r="J1553" i="1"/>
  <c r="I1553" i="1"/>
  <c r="H1553" i="1"/>
  <c r="G1553" i="1"/>
  <c r="F1553" i="1"/>
  <c r="E1553" i="1"/>
  <c r="D1553" i="1"/>
  <c r="C1553" i="1"/>
  <c r="D1551" i="1"/>
  <c r="E1551" i="1" s="1"/>
  <c r="C1551" i="1"/>
  <c r="L1536" i="1"/>
  <c r="K1536" i="1"/>
  <c r="J1536" i="1"/>
  <c r="I1536" i="1"/>
  <c r="H1536" i="1"/>
  <c r="G1536" i="1"/>
  <c r="F1536" i="1"/>
  <c r="E1536" i="1"/>
  <c r="D1536" i="1"/>
  <c r="C1536" i="1"/>
  <c r="L1532" i="1"/>
  <c r="K1532" i="1"/>
  <c r="J1532" i="1"/>
  <c r="I1532" i="1"/>
  <c r="H1532" i="1"/>
  <c r="G1532" i="1"/>
  <c r="F1532" i="1"/>
  <c r="E1532" i="1"/>
  <c r="D1532" i="1"/>
  <c r="C1532" i="1"/>
  <c r="L1531" i="1"/>
  <c r="K1531" i="1"/>
  <c r="J1531" i="1"/>
  <c r="I1531" i="1"/>
  <c r="H1531" i="1"/>
  <c r="G1531" i="1"/>
  <c r="F1531" i="1"/>
  <c r="E1531" i="1"/>
  <c r="D1531" i="1"/>
  <c r="C1531" i="1"/>
  <c r="L1530" i="1"/>
  <c r="K1530" i="1"/>
  <c r="J1530" i="1"/>
  <c r="I1530" i="1"/>
  <c r="H1530" i="1"/>
  <c r="G1530" i="1"/>
  <c r="F1530" i="1"/>
  <c r="E1530" i="1"/>
  <c r="D1530" i="1"/>
  <c r="C1530" i="1"/>
  <c r="E1529" i="1"/>
  <c r="D1529" i="1"/>
  <c r="C1529" i="1"/>
  <c r="L1528" i="1"/>
  <c r="K1528" i="1"/>
  <c r="J1528" i="1"/>
  <c r="I1528" i="1"/>
  <c r="H1528" i="1"/>
  <c r="G1528" i="1"/>
  <c r="F1528" i="1"/>
  <c r="E1528" i="1"/>
  <c r="D1528" i="1"/>
  <c r="C1528" i="1"/>
  <c r="L1527" i="1"/>
  <c r="K1527" i="1"/>
  <c r="J1527" i="1"/>
  <c r="I1527" i="1"/>
  <c r="H1527" i="1"/>
  <c r="G1527" i="1"/>
  <c r="F1527" i="1"/>
  <c r="E1527" i="1"/>
  <c r="D1527" i="1"/>
  <c r="C1527" i="1"/>
  <c r="L1526" i="1"/>
  <c r="K1526" i="1"/>
  <c r="J1526" i="1"/>
  <c r="I1526" i="1"/>
  <c r="H1526" i="1"/>
  <c r="G1526" i="1"/>
  <c r="F1526" i="1"/>
  <c r="E1526" i="1"/>
  <c r="D1526" i="1"/>
  <c r="C1526" i="1"/>
  <c r="L1494" i="1"/>
  <c r="L1496" i="1" s="1"/>
  <c r="K1494" i="1"/>
  <c r="K1496" i="1" s="1"/>
  <c r="J1494" i="1"/>
  <c r="J1496" i="1" s="1"/>
  <c r="I1494" i="1"/>
  <c r="I1495" i="1" s="1"/>
  <c r="H1494" i="1"/>
  <c r="G1494" i="1"/>
  <c r="G1495" i="1" s="1"/>
  <c r="F1494" i="1"/>
  <c r="F1496" i="1" s="1"/>
  <c r="E1494" i="1"/>
  <c r="E1496" i="1" s="1"/>
  <c r="D1494" i="1"/>
  <c r="D1495" i="1" s="1"/>
  <c r="C1494" i="1"/>
  <c r="C1495" i="1" s="1"/>
  <c r="L1467" i="1"/>
  <c r="L1468" i="1" s="1"/>
  <c r="K1467" i="1"/>
  <c r="K1469" i="1" s="1"/>
  <c r="J1467" i="1"/>
  <c r="J1469" i="1" s="1"/>
  <c r="I1467" i="1"/>
  <c r="I1469" i="1" s="1"/>
  <c r="H1467" i="1"/>
  <c r="H1468" i="1" s="1"/>
  <c r="G1467" i="1"/>
  <c r="F1467" i="1"/>
  <c r="F1468" i="1" s="1"/>
  <c r="E1467" i="1"/>
  <c r="E1469" i="1" s="1"/>
  <c r="D1467" i="1"/>
  <c r="D1469" i="1" s="1"/>
  <c r="C1467" i="1"/>
  <c r="C1469" i="1" s="1"/>
  <c r="L1440" i="1"/>
  <c r="K1440" i="1"/>
  <c r="K1441" i="1" s="1"/>
  <c r="J1440" i="1"/>
  <c r="J1442" i="1" s="1"/>
  <c r="I1440" i="1"/>
  <c r="I1442" i="1" s="1"/>
  <c r="H1440" i="1"/>
  <c r="H1441" i="1" s="1"/>
  <c r="G1440" i="1"/>
  <c r="G1441" i="1" s="1"/>
  <c r="F1440" i="1"/>
  <c r="E1440" i="1"/>
  <c r="E1442" i="1" s="1"/>
  <c r="D1440" i="1"/>
  <c r="D1442" i="1" s="1"/>
  <c r="C1440" i="1"/>
  <c r="C1442" i="1" s="1"/>
  <c r="D1413" i="1"/>
  <c r="D1414" i="1" s="1"/>
  <c r="E1413" i="1"/>
  <c r="F1413" i="1"/>
  <c r="F1414" i="1" s="1"/>
  <c r="G1413" i="1"/>
  <c r="G1414" i="1" s="1"/>
  <c r="H1413" i="1"/>
  <c r="H1415" i="1" s="1"/>
  <c r="I1413" i="1"/>
  <c r="I1415" i="1" s="1"/>
  <c r="J1413" i="1"/>
  <c r="J1414" i="1" s="1"/>
  <c r="K1413" i="1"/>
  <c r="L1413" i="1"/>
  <c r="L1415" i="1" s="1"/>
  <c r="C1413" i="1"/>
  <c r="C1415" i="1" s="1"/>
  <c r="L1509" i="1"/>
  <c r="K1509" i="1"/>
  <c r="J1509" i="1"/>
  <c r="I1509" i="1"/>
  <c r="H1509" i="1"/>
  <c r="G1509" i="1"/>
  <c r="F1509" i="1"/>
  <c r="E1509" i="1"/>
  <c r="D1509" i="1"/>
  <c r="C1509" i="1"/>
  <c r="L1505" i="1"/>
  <c r="K1505" i="1"/>
  <c r="J1505" i="1"/>
  <c r="I1505" i="1"/>
  <c r="H1505" i="1"/>
  <c r="G1505" i="1"/>
  <c r="F1505" i="1"/>
  <c r="E1505" i="1"/>
  <c r="D1505" i="1"/>
  <c r="C1505" i="1"/>
  <c r="L1504" i="1"/>
  <c r="K1504" i="1"/>
  <c r="J1504" i="1"/>
  <c r="I1504" i="1"/>
  <c r="H1504" i="1"/>
  <c r="G1504" i="1"/>
  <c r="F1504" i="1"/>
  <c r="E1504" i="1"/>
  <c r="D1504" i="1"/>
  <c r="C1504" i="1"/>
  <c r="L1503" i="1"/>
  <c r="K1503" i="1"/>
  <c r="J1503" i="1"/>
  <c r="I1503" i="1"/>
  <c r="H1503" i="1"/>
  <c r="G1503" i="1"/>
  <c r="F1503" i="1"/>
  <c r="E1503" i="1"/>
  <c r="D1503" i="1"/>
  <c r="C1503" i="1"/>
  <c r="L1501" i="1"/>
  <c r="K1501" i="1"/>
  <c r="J1501" i="1"/>
  <c r="I1501" i="1"/>
  <c r="H1501" i="1"/>
  <c r="G1501" i="1"/>
  <c r="F1501" i="1"/>
  <c r="E1501" i="1"/>
  <c r="D1501" i="1"/>
  <c r="C1501" i="1"/>
  <c r="L1500" i="1"/>
  <c r="K1500" i="1"/>
  <c r="J1500" i="1"/>
  <c r="I1500" i="1"/>
  <c r="H1500" i="1"/>
  <c r="G1500" i="1"/>
  <c r="F1500" i="1"/>
  <c r="E1500" i="1"/>
  <c r="D1500" i="1"/>
  <c r="C1500" i="1"/>
  <c r="L1499" i="1"/>
  <c r="K1499" i="1"/>
  <c r="J1499" i="1"/>
  <c r="I1499" i="1"/>
  <c r="H1499" i="1"/>
  <c r="G1499" i="1"/>
  <c r="F1499" i="1"/>
  <c r="E1499" i="1"/>
  <c r="D1499" i="1"/>
  <c r="C1499" i="1"/>
  <c r="L1482" i="1"/>
  <c r="K1482" i="1"/>
  <c r="J1482" i="1"/>
  <c r="I1482" i="1"/>
  <c r="H1482" i="1"/>
  <c r="G1482" i="1"/>
  <c r="F1482" i="1"/>
  <c r="E1482" i="1"/>
  <c r="D1482" i="1"/>
  <c r="C1482" i="1"/>
  <c r="L1478" i="1"/>
  <c r="K1478" i="1"/>
  <c r="J1478" i="1"/>
  <c r="I1478" i="1"/>
  <c r="H1478" i="1"/>
  <c r="G1478" i="1"/>
  <c r="F1478" i="1"/>
  <c r="E1478" i="1"/>
  <c r="D1478" i="1"/>
  <c r="C1478" i="1"/>
  <c r="L1477" i="1"/>
  <c r="K1477" i="1"/>
  <c r="J1477" i="1"/>
  <c r="I1477" i="1"/>
  <c r="H1477" i="1"/>
  <c r="G1477" i="1"/>
  <c r="F1477" i="1"/>
  <c r="E1477" i="1"/>
  <c r="D1477" i="1"/>
  <c r="C1477" i="1"/>
  <c r="L1476" i="1"/>
  <c r="K1476" i="1"/>
  <c r="J1476" i="1"/>
  <c r="I1476" i="1"/>
  <c r="H1476" i="1"/>
  <c r="G1476" i="1"/>
  <c r="F1476" i="1"/>
  <c r="E1476" i="1"/>
  <c r="D1476" i="1"/>
  <c r="C1476" i="1"/>
  <c r="L1474" i="1"/>
  <c r="K1474" i="1"/>
  <c r="J1474" i="1"/>
  <c r="I1474" i="1"/>
  <c r="H1474" i="1"/>
  <c r="G1474" i="1"/>
  <c r="F1474" i="1"/>
  <c r="E1474" i="1"/>
  <c r="D1474" i="1"/>
  <c r="C1474" i="1"/>
  <c r="L1473" i="1"/>
  <c r="K1473" i="1"/>
  <c r="J1473" i="1"/>
  <c r="I1473" i="1"/>
  <c r="H1473" i="1"/>
  <c r="G1473" i="1"/>
  <c r="F1473" i="1"/>
  <c r="E1473" i="1"/>
  <c r="D1473" i="1"/>
  <c r="C1473" i="1"/>
  <c r="L1472" i="1"/>
  <c r="K1472" i="1"/>
  <c r="J1472" i="1"/>
  <c r="I1472" i="1"/>
  <c r="H1472" i="1"/>
  <c r="G1472" i="1"/>
  <c r="F1472" i="1"/>
  <c r="E1472" i="1"/>
  <c r="D1472" i="1"/>
  <c r="C1472" i="1"/>
  <c r="L1455" i="1"/>
  <c r="K1455" i="1"/>
  <c r="J1455" i="1"/>
  <c r="I1455" i="1"/>
  <c r="H1455" i="1"/>
  <c r="G1455" i="1"/>
  <c r="F1455" i="1"/>
  <c r="E1455" i="1"/>
  <c r="D1455" i="1"/>
  <c r="C1455" i="1"/>
  <c r="L1451" i="1"/>
  <c r="K1451" i="1"/>
  <c r="J1451" i="1"/>
  <c r="I1451" i="1"/>
  <c r="H1451" i="1"/>
  <c r="G1451" i="1"/>
  <c r="F1451" i="1"/>
  <c r="E1451" i="1"/>
  <c r="D1451" i="1"/>
  <c r="C1451" i="1"/>
  <c r="L1450" i="1"/>
  <c r="K1450" i="1"/>
  <c r="J1450" i="1"/>
  <c r="I1450" i="1"/>
  <c r="H1450" i="1"/>
  <c r="G1450" i="1"/>
  <c r="F1450" i="1"/>
  <c r="E1450" i="1"/>
  <c r="D1450" i="1"/>
  <c r="C1450" i="1"/>
  <c r="L1449" i="1"/>
  <c r="K1449" i="1"/>
  <c r="J1449" i="1"/>
  <c r="I1449" i="1"/>
  <c r="H1449" i="1"/>
  <c r="G1449" i="1"/>
  <c r="F1449" i="1"/>
  <c r="E1449" i="1"/>
  <c r="D1449" i="1"/>
  <c r="C1449" i="1"/>
  <c r="L1447" i="1"/>
  <c r="K1447" i="1"/>
  <c r="J1447" i="1"/>
  <c r="I1447" i="1"/>
  <c r="H1447" i="1"/>
  <c r="G1447" i="1"/>
  <c r="F1447" i="1"/>
  <c r="E1447" i="1"/>
  <c r="D1447" i="1"/>
  <c r="C1447" i="1"/>
  <c r="L1446" i="1"/>
  <c r="K1446" i="1"/>
  <c r="J1446" i="1"/>
  <c r="I1446" i="1"/>
  <c r="H1446" i="1"/>
  <c r="G1446" i="1"/>
  <c r="F1446" i="1"/>
  <c r="E1446" i="1"/>
  <c r="D1446" i="1"/>
  <c r="C1446" i="1"/>
  <c r="L1445" i="1"/>
  <c r="K1445" i="1"/>
  <c r="J1445" i="1"/>
  <c r="I1445" i="1"/>
  <c r="H1445" i="1"/>
  <c r="G1445" i="1"/>
  <c r="F1445" i="1"/>
  <c r="E1445" i="1"/>
  <c r="D1445" i="1"/>
  <c r="C1445" i="1"/>
  <c r="L1428" i="1"/>
  <c r="K1428" i="1"/>
  <c r="J1428" i="1"/>
  <c r="I1428" i="1"/>
  <c r="H1428" i="1"/>
  <c r="G1428" i="1"/>
  <c r="F1428" i="1"/>
  <c r="E1428" i="1"/>
  <c r="D1428" i="1"/>
  <c r="C1428" i="1"/>
  <c r="L1424" i="1"/>
  <c r="K1424" i="1"/>
  <c r="J1424" i="1"/>
  <c r="I1424" i="1"/>
  <c r="H1424" i="1"/>
  <c r="G1424" i="1"/>
  <c r="F1424" i="1"/>
  <c r="E1424" i="1"/>
  <c r="D1424" i="1"/>
  <c r="C1424" i="1"/>
  <c r="L1423" i="1"/>
  <c r="K1423" i="1"/>
  <c r="J1423" i="1"/>
  <c r="I1423" i="1"/>
  <c r="H1423" i="1"/>
  <c r="G1423" i="1"/>
  <c r="F1423" i="1"/>
  <c r="E1423" i="1"/>
  <c r="D1423" i="1"/>
  <c r="C1423" i="1"/>
  <c r="L1422" i="1"/>
  <c r="K1422" i="1"/>
  <c r="J1422" i="1"/>
  <c r="I1422" i="1"/>
  <c r="H1422" i="1"/>
  <c r="G1422" i="1"/>
  <c r="F1422" i="1"/>
  <c r="E1422" i="1"/>
  <c r="D1422" i="1"/>
  <c r="C1422" i="1"/>
  <c r="L1420" i="1"/>
  <c r="K1420" i="1"/>
  <c r="J1420" i="1"/>
  <c r="I1420" i="1"/>
  <c r="H1420" i="1"/>
  <c r="G1420" i="1"/>
  <c r="F1420" i="1"/>
  <c r="E1420" i="1"/>
  <c r="D1420" i="1"/>
  <c r="C1420" i="1"/>
  <c r="L1419" i="1"/>
  <c r="K1419" i="1"/>
  <c r="J1419" i="1"/>
  <c r="I1419" i="1"/>
  <c r="H1419" i="1"/>
  <c r="G1419" i="1"/>
  <c r="F1419" i="1"/>
  <c r="E1419" i="1"/>
  <c r="D1419" i="1"/>
  <c r="C1419" i="1"/>
  <c r="L1418" i="1"/>
  <c r="K1418" i="1"/>
  <c r="J1418" i="1"/>
  <c r="I1418" i="1"/>
  <c r="H1418" i="1"/>
  <c r="G1418" i="1"/>
  <c r="F1418" i="1"/>
  <c r="E1418" i="1"/>
  <c r="D1418" i="1"/>
  <c r="C1418" i="1"/>
  <c r="D1386" i="1"/>
  <c r="D1388" i="1" s="1"/>
  <c r="E1386" i="1"/>
  <c r="E1388" i="1" s="1"/>
  <c r="F1386" i="1"/>
  <c r="F1388" i="1" s="1"/>
  <c r="G1386" i="1"/>
  <c r="G1387" i="1" s="1"/>
  <c r="H1386" i="1"/>
  <c r="I1386" i="1"/>
  <c r="I1388" i="1" s="1"/>
  <c r="J1386" i="1"/>
  <c r="J1388" i="1" s="1"/>
  <c r="K1386" i="1"/>
  <c r="K1388" i="1" s="1"/>
  <c r="L1386" i="1"/>
  <c r="L1388" i="1" s="1"/>
  <c r="C1386" i="1"/>
  <c r="C1388" i="1" s="1"/>
  <c r="D1359" i="1"/>
  <c r="D1361" i="1" s="1"/>
  <c r="E1359" i="1"/>
  <c r="E1361" i="1" s="1"/>
  <c r="F1359" i="1"/>
  <c r="F1360" i="1" s="1"/>
  <c r="G1359" i="1"/>
  <c r="H1359" i="1"/>
  <c r="H1360" i="1" s="1"/>
  <c r="I1359" i="1"/>
  <c r="I1361" i="1" s="1"/>
  <c r="J1359" i="1"/>
  <c r="J1361" i="1" s="1"/>
  <c r="K1359" i="1"/>
  <c r="K1361" i="1" s="1"/>
  <c r="L1359" i="1"/>
  <c r="L1360" i="1" s="1"/>
  <c r="C1359" i="1"/>
  <c r="C1360" i="1" s="1"/>
  <c r="D1332" i="1"/>
  <c r="D1334" i="1" s="1"/>
  <c r="E1332" i="1"/>
  <c r="E1333" i="1" s="1"/>
  <c r="F1332" i="1"/>
  <c r="G1332" i="1"/>
  <c r="G1334" i="1" s="1"/>
  <c r="H1332" i="1"/>
  <c r="H1333" i="1" s="1"/>
  <c r="I1332" i="1"/>
  <c r="I1334" i="1" s="1"/>
  <c r="J1332" i="1"/>
  <c r="J1334" i="1" s="1"/>
  <c r="K1332" i="1"/>
  <c r="K1333" i="1" s="1"/>
  <c r="L1332" i="1"/>
  <c r="C1332" i="1"/>
  <c r="C1334" i="1" s="1"/>
  <c r="D1305" i="1"/>
  <c r="D1306" i="1" s="1"/>
  <c r="E1305" i="1"/>
  <c r="F1305" i="1"/>
  <c r="F1307" i="1" s="1"/>
  <c r="G1305" i="1"/>
  <c r="G1306" i="1" s="1"/>
  <c r="H1305" i="1"/>
  <c r="I1305" i="1"/>
  <c r="I1307" i="1" s="1"/>
  <c r="J1305" i="1"/>
  <c r="J1306" i="1" s="1"/>
  <c r="K1305" i="1"/>
  <c r="L1305" i="1"/>
  <c r="L1307" i="1" s="1"/>
  <c r="C1305" i="1"/>
  <c r="C1307" i="1" s="1"/>
  <c r="L1401" i="1"/>
  <c r="K1401" i="1"/>
  <c r="J1401" i="1"/>
  <c r="I1401" i="1"/>
  <c r="H1401" i="1"/>
  <c r="G1401" i="1"/>
  <c r="F1401" i="1"/>
  <c r="E1401" i="1"/>
  <c r="D1401" i="1"/>
  <c r="C1401" i="1"/>
  <c r="L1397" i="1"/>
  <c r="K1397" i="1"/>
  <c r="J1397" i="1"/>
  <c r="I1397" i="1"/>
  <c r="H1397" i="1"/>
  <c r="G1397" i="1"/>
  <c r="F1397" i="1"/>
  <c r="E1397" i="1"/>
  <c r="D1397" i="1"/>
  <c r="C1397" i="1"/>
  <c r="L1396" i="1"/>
  <c r="K1396" i="1"/>
  <c r="J1396" i="1"/>
  <c r="I1396" i="1"/>
  <c r="H1396" i="1"/>
  <c r="G1396" i="1"/>
  <c r="F1396" i="1"/>
  <c r="E1396" i="1"/>
  <c r="D1396" i="1"/>
  <c r="C1396" i="1"/>
  <c r="L1395" i="1"/>
  <c r="K1395" i="1"/>
  <c r="J1395" i="1"/>
  <c r="I1395" i="1"/>
  <c r="H1395" i="1"/>
  <c r="G1395" i="1"/>
  <c r="F1395" i="1"/>
  <c r="E1395" i="1"/>
  <c r="D1395" i="1"/>
  <c r="C1395" i="1"/>
  <c r="L1393" i="1"/>
  <c r="K1393" i="1"/>
  <c r="J1393" i="1"/>
  <c r="I1393" i="1"/>
  <c r="H1393" i="1"/>
  <c r="G1393" i="1"/>
  <c r="F1393" i="1"/>
  <c r="E1393" i="1"/>
  <c r="D1393" i="1"/>
  <c r="C1393" i="1"/>
  <c r="L1392" i="1"/>
  <c r="K1392" i="1"/>
  <c r="J1392" i="1"/>
  <c r="I1392" i="1"/>
  <c r="H1392" i="1"/>
  <c r="G1392" i="1"/>
  <c r="F1392" i="1"/>
  <c r="E1392" i="1"/>
  <c r="D1392" i="1"/>
  <c r="C1392" i="1"/>
  <c r="L1391" i="1"/>
  <c r="K1391" i="1"/>
  <c r="J1391" i="1"/>
  <c r="I1391" i="1"/>
  <c r="H1391" i="1"/>
  <c r="G1391" i="1"/>
  <c r="F1391" i="1"/>
  <c r="E1391" i="1"/>
  <c r="D1391" i="1"/>
  <c r="C1391" i="1"/>
  <c r="F1387" i="1"/>
  <c r="L1374" i="1"/>
  <c r="K1374" i="1"/>
  <c r="J1374" i="1"/>
  <c r="I1374" i="1"/>
  <c r="H1374" i="1"/>
  <c r="G1374" i="1"/>
  <c r="F1374" i="1"/>
  <c r="E1374" i="1"/>
  <c r="D1374" i="1"/>
  <c r="C1374" i="1"/>
  <c r="L1370" i="1"/>
  <c r="K1370" i="1"/>
  <c r="J1370" i="1"/>
  <c r="I1370" i="1"/>
  <c r="H1370" i="1"/>
  <c r="G1370" i="1"/>
  <c r="F1370" i="1"/>
  <c r="E1370" i="1"/>
  <c r="D1370" i="1"/>
  <c r="C1370" i="1"/>
  <c r="L1369" i="1"/>
  <c r="K1369" i="1"/>
  <c r="J1369" i="1"/>
  <c r="I1369" i="1"/>
  <c r="H1369" i="1"/>
  <c r="G1369" i="1"/>
  <c r="F1369" i="1"/>
  <c r="E1369" i="1"/>
  <c r="D1369" i="1"/>
  <c r="C1369" i="1"/>
  <c r="L1368" i="1"/>
  <c r="K1368" i="1"/>
  <c r="J1368" i="1"/>
  <c r="I1368" i="1"/>
  <c r="H1368" i="1"/>
  <c r="G1368" i="1"/>
  <c r="F1368" i="1"/>
  <c r="E1368" i="1"/>
  <c r="D1368" i="1"/>
  <c r="C1368" i="1"/>
  <c r="L1366" i="1"/>
  <c r="K1366" i="1"/>
  <c r="J1366" i="1"/>
  <c r="I1366" i="1"/>
  <c r="H1366" i="1"/>
  <c r="G1366" i="1"/>
  <c r="F1366" i="1"/>
  <c r="E1366" i="1"/>
  <c r="D1366" i="1"/>
  <c r="C1366" i="1"/>
  <c r="L1365" i="1"/>
  <c r="K1365" i="1"/>
  <c r="J1365" i="1"/>
  <c r="I1365" i="1"/>
  <c r="H1365" i="1"/>
  <c r="G1365" i="1"/>
  <c r="F1365" i="1"/>
  <c r="E1365" i="1"/>
  <c r="D1365" i="1"/>
  <c r="C1365" i="1"/>
  <c r="L1364" i="1"/>
  <c r="K1364" i="1"/>
  <c r="J1364" i="1"/>
  <c r="I1364" i="1"/>
  <c r="H1364" i="1"/>
  <c r="G1364" i="1"/>
  <c r="F1364" i="1"/>
  <c r="E1364" i="1"/>
  <c r="D1364" i="1"/>
  <c r="C1364" i="1"/>
  <c r="L1347" i="1"/>
  <c r="K1347" i="1"/>
  <c r="J1347" i="1"/>
  <c r="I1347" i="1"/>
  <c r="H1347" i="1"/>
  <c r="G1347" i="1"/>
  <c r="F1347" i="1"/>
  <c r="E1347" i="1"/>
  <c r="D1347" i="1"/>
  <c r="C1347" i="1"/>
  <c r="L1343" i="1"/>
  <c r="K1343" i="1"/>
  <c r="J1343" i="1"/>
  <c r="I1343" i="1"/>
  <c r="H1343" i="1"/>
  <c r="G1343" i="1"/>
  <c r="F1343" i="1"/>
  <c r="E1343" i="1"/>
  <c r="D1343" i="1"/>
  <c r="C1343" i="1"/>
  <c r="L1342" i="1"/>
  <c r="K1342" i="1"/>
  <c r="J1342" i="1"/>
  <c r="I1342" i="1"/>
  <c r="H1342" i="1"/>
  <c r="G1342" i="1"/>
  <c r="F1342" i="1"/>
  <c r="E1342" i="1"/>
  <c r="D1342" i="1"/>
  <c r="C1342" i="1"/>
  <c r="L1341" i="1"/>
  <c r="K1341" i="1"/>
  <c r="J1341" i="1"/>
  <c r="I1341" i="1"/>
  <c r="H1341" i="1"/>
  <c r="G1341" i="1"/>
  <c r="F1341" i="1"/>
  <c r="E1341" i="1"/>
  <c r="D1341" i="1"/>
  <c r="C1341" i="1"/>
  <c r="L1339" i="1"/>
  <c r="K1339" i="1"/>
  <c r="J1339" i="1"/>
  <c r="I1339" i="1"/>
  <c r="H1339" i="1"/>
  <c r="G1339" i="1"/>
  <c r="F1339" i="1"/>
  <c r="E1339" i="1"/>
  <c r="D1339" i="1"/>
  <c r="C1339" i="1"/>
  <c r="L1338" i="1"/>
  <c r="K1338" i="1"/>
  <c r="J1338" i="1"/>
  <c r="I1338" i="1"/>
  <c r="H1338" i="1"/>
  <c r="G1338" i="1"/>
  <c r="F1338" i="1"/>
  <c r="E1338" i="1"/>
  <c r="D1338" i="1"/>
  <c r="C1338" i="1"/>
  <c r="L1337" i="1"/>
  <c r="K1337" i="1"/>
  <c r="J1337" i="1"/>
  <c r="I1337" i="1"/>
  <c r="H1337" i="1"/>
  <c r="G1337" i="1"/>
  <c r="F1337" i="1"/>
  <c r="E1337" i="1"/>
  <c r="D1337" i="1"/>
  <c r="C1337" i="1"/>
  <c r="L1320" i="1"/>
  <c r="K1320" i="1"/>
  <c r="J1320" i="1"/>
  <c r="I1320" i="1"/>
  <c r="H1320" i="1"/>
  <c r="G1320" i="1"/>
  <c r="F1320" i="1"/>
  <c r="E1320" i="1"/>
  <c r="D1320" i="1"/>
  <c r="C1320" i="1"/>
  <c r="L1316" i="1"/>
  <c r="K1316" i="1"/>
  <c r="J1316" i="1"/>
  <c r="I1316" i="1"/>
  <c r="H1316" i="1"/>
  <c r="G1316" i="1"/>
  <c r="F1316" i="1"/>
  <c r="E1316" i="1"/>
  <c r="D1316" i="1"/>
  <c r="C1316" i="1"/>
  <c r="L1315" i="1"/>
  <c r="K1315" i="1"/>
  <c r="J1315" i="1"/>
  <c r="I1315" i="1"/>
  <c r="H1315" i="1"/>
  <c r="G1315" i="1"/>
  <c r="F1315" i="1"/>
  <c r="E1315" i="1"/>
  <c r="D1315" i="1"/>
  <c r="C1315" i="1"/>
  <c r="L1314" i="1"/>
  <c r="K1314" i="1"/>
  <c r="J1314" i="1"/>
  <c r="I1314" i="1"/>
  <c r="H1314" i="1"/>
  <c r="G1314" i="1"/>
  <c r="F1314" i="1"/>
  <c r="E1314" i="1"/>
  <c r="D1314" i="1"/>
  <c r="C1314" i="1"/>
  <c r="L1312" i="1"/>
  <c r="K1312" i="1"/>
  <c r="J1312" i="1"/>
  <c r="I1312" i="1"/>
  <c r="H1312" i="1"/>
  <c r="G1312" i="1"/>
  <c r="F1312" i="1"/>
  <c r="E1312" i="1"/>
  <c r="D1312" i="1"/>
  <c r="C1312" i="1"/>
  <c r="L1311" i="1"/>
  <c r="K1311" i="1"/>
  <c r="J1311" i="1"/>
  <c r="I1311" i="1"/>
  <c r="H1311" i="1"/>
  <c r="G1311" i="1"/>
  <c r="F1311" i="1"/>
  <c r="E1311" i="1"/>
  <c r="D1311" i="1"/>
  <c r="C1311" i="1"/>
  <c r="L1310" i="1"/>
  <c r="K1310" i="1"/>
  <c r="J1310" i="1"/>
  <c r="I1310" i="1"/>
  <c r="H1310" i="1"/>
  <c r="G1310" i="1"/>
  <c r="F1310" i="1"/>
  <c r="E1310" i="1"/>
  <c r="D1310" i="1"/>
  <c r="C1310" i="1"/>
  <c r="L1278" i="1"/>
  <c r="L1280" i="1" s="1"/>
  <c r="K1278" i="1"/>
  <c r="K1280" i="1" s="1"/>
  <c r="J1278" i="1"/>
  <c r="J1279" i="1" s="1"/>
  <c r="I1278" i="1"/>
  <c r="I1280" i="1" s="1"/>
  <c r="H1278" i="1"/>
  <c r="G1278" i="1"/>
  <c r="F1278" i="1"/>
  <c r="F1280" i="1" s="1"/>
  <c r="E1278" i="1"/>
  <c r="E1280" i="1" s="1"/>
  <c r="D1278" i="1"/>
  <c r="D1280" i="1" s="1"/>
  <c r="C1278" i="1"/>
  <c r="C1279" i="1" s="1"/>
  <c r="L1251" i="1"/>
  <c r="K1251" i="1"/>
  <c r="K1253" i="1" s="1"/>
  <c r="J1251" i="1"/>
  <c r="J1253" i="1" s="1"/>
  <c r="I1251" i="1"/>
  <c r="I1253" i="1" s="1"/>
  <c r="H1251" i="1"/>
  <c r="H1252" i="1" s="1"/>
  <c r="G1251" i="1"/>
  <c r="F1251" i="1"/>
  <c r="E1251" i="1"/>
  <c r="E1253" i="1" s="1"/>
  <c r="D1251" i="1"/>
  <c r="D1253" i="1" s="1"/>
  <c r="C1251" i="1"/>
  <c r="C1253" i="1" s="1"/>
  <c r="L1224" i="1"/>
  <c r="K1224" i="1"/>
  <c r="J1224" i="1"/>
  <c r="J1226" i="1" s="1"/>
  <c r="I1224" i="1"/>
  <c r="I1226" i="1" s="1"/>
  <c r="H1224" i="1"/>
  <c r="H1226" i="1" s="1"/>
  <c r="G1224" i="1"/>
  <c r="G1225" i="1" s="1"/>
  <c r="F1224" i="1"/>
  <c r="E1224" i="1"/>
  <c r="D1224" i="1"/>
  <c r="D1226" i="1" s="1"/>
  <c r="C1224" i="1"/>
  <c r="C1226" i="1" s="1"/>
  <c r="D1197" i="1"/>
  <c r="E1197" i="1"/>
  <c r="F1197" i="1"/>
  <c r="F1198" i="1" s="1"/>
  <c r="G1197" i="1"/>
  <c r="G1198" i="1" s="1"/>
  <c r="H1197" i="1"/>
  <c r="H1199" i="1" s="1"/>
  <c r="I1197" i="1"/>
  <c r="I1199" i="1" s="1"/>
  <c r="J1197" i="1"/>
  <c r="K1197" i="1"/>
  <c r="L1197" i="1"/>
  <c r="L1198" i="1" s="1"/>
  <c r="C1197" i="1"/>
  <c r="C1199" i="1" s="1"/>
  <c r="L1293" i="1"/>
  <c r="K1293" i="1"/>
  <c r="J1293" i="1"/>
  <c r="I1293" i="1"/>
  <c r="H1293" i="1"/>
  <c r="G1293" i="1"/>
  <c r="F1293" i="1"/>
  <c r="E1293" i="1"/>
  <c r="D1293" i="1"/>
  <c r="C1293" i="1"/>
  <c r="L1289" i="1"/>
  <c r="K1289" i="1"/>
  <c r="J1289" i="1"/>
  <c r="I1289" i="1"/>
  <c r="H1289" i="1"/>
  <c r="G1289" i="1"/>
  <c r="F1289" i="1"/>
  <c r="E1289" i="1"/>
  <c r="D1289" i="1"/>
  <c r="C1289" i="1"/>
  <c r="L1288" i="1"/>
  <c r="K1288" i="1"/>
  <c r="J1288" i="1"/>
  <c r="I1288" i="1"/>
  <c r="H1288" i="1"/>
  <c r="G1288" i="1"/>
  <c r="F1288" i="1"/>
  <c r="E1288" i="1"/>
  <c r="D1288" i="1"/>
  <c r="C1288" i="1"/>
  <c r="L1287" i="1"/>
  <c r="K1287" i="1"/>
  <c r="J1287" i="1"/>
  <c r="I1287" i="1"/>
  <c r="H1287" i="1"/>
  <c r="G1287" i="1"/>
  <c r="F1287" i="1"/>
  <c r="E1287" i="1"/>
  <c r="D1287" i="1"/>
  <c r="C1287" i="1"/>
  <c r="E1286" i="1"/>
  <c r="D1286" i="1"/>
  <c r="C1286" i="1"/>
  <c r="L1285" i="1"/>
  <c r="K1285" i="1"/>
  <c r="J1285" i="1"/>
  <c r="I1285" i="1"/>
  <c r="H1285" i="1"/>
  <c r="G1285" i="1"/>
  <c r="F1285" i="1"/>
  <c r="E1285" i="1"/>
  <c r="D1285" i="1"/>
  <c r="C1285" i="1"/>
  <c r="L1284" i="1"/>
  <c r="K1284" i="1"/>
  <c r="J1284" i="1"/>
  <c r="I1284" i="1"/>
  <c r="H1284" i="1"/>
  <c r="G1284" i="1"/>
  <c r="F1284" i="1"/>
  <c r="E1284" i="1"/>
  <c r="D1284" i="1"/>
  <c r="C1284" i="1"/>
  <c r="L1283" i="1"/>
  <c r="K1283" i="1"/>
  <c r="J1283" i="1"/>
  <c r="I1283" i="1"/>
  <c r="H1283" i="1"/>
  <c r="G1283" i="1"/>
  <c r="F1283" i="1"/>
  <c r="E1283" i="1"/>
  <c r="D1283" i="1"/>
  <c r="C1283" i="1"/>
  <c r="C1281" i="1"/>
  <c r="D1281" i="1" s="1"/>
  <c r="E1281" i="1" s="1"/>
  <c r="F1279" i="1"/>
  <c r="L1266" i="1"/>
  <c r="K1266" i="1"/>
  <c r="J1266" i="1"/>
  <c r="I1266" i="1"/>
  <c r="H1266" i="1"/>
  <c r="G1266" i="1"/>
  <c r="F1266" i="1"/>
  <c r="E1266" i="1"/>
  <c r="D1266" i="1"/>
  <c r="C1266" i="1"/>
  <c r="L1262" i="1"/>
  <c r="K1262" i="1"/>
  <c r="J1262" i="1"/>
  <c r="I1262" i="1"/>
  <c r="H1262" i="1"/>
  <c r="G1262" i="1"/>
  <c r="F1262" i="1"/>
  <c r="E1262" i="1"/>
  <c r="D1262" i="1"/>
  <c r="C1262" i="1"/>
  <c r="L1261" i="1"/>
  <c r="K1261" i="1"/>
  <c r="J1261" i="1"/>
  <c r="I1261" i="1"/>
  <c r="H1261" i="1"/>
  <c r="G1261" i="1"/>
  <c r="F1261" i="1"/>
  <c r="E1261" i="1"/>
  <c r="D1261" i="1"/>
  <c r="C1261" i="1"/>
  <c r="L1260" i="1"/>
  <c r="K1260" i="1"/>
  <c r="J1260" i="1"/>
  <c r="I1260" i="1"/>
  <c r="H1260" i="1"/>
  <c r="G1260" i="1"/>
  <c r="F1260" i="1"/>
  <c r="E1260" i="1"/>
  <c r="D1260" i="1"/>
  <c r="C1260" i="1"/>
  <c r="E1259" i="1"/>
  <c r="D1259" i="1"/>
  <c r="C1259" i="1"/>
  <c r="L1258" i="1"/>
  <c r="K1258" i="1"/>
  <c r="J1258" i="1"/>
  <c r="I1258" i="1"/>
  <c r="H1258" i="1"/>
  <c r="G1258" i="1"/>
  <c r="F1258" i="1"/>
  <c r="E1258" i="1"/>
  <c r="D1258" i="1"/>
  <c r="C1258" i="1"/>
  <c r="L1257" i="1"/>
  <c r="K1257" i="1"/>
  <c r="J1257" i="1"/>
  <c r="I1257" i="1"/>
  <c r="H1257" i="1"/>
  <c r="G1257" i="1"/>
  <c r="F1257" i="1"/>
  <c r="E1257" i="1"/>
  <c r="D1257" i="1"/>
  <c r="C1257" i="1"/>
  <c r="L1256" i="1"/>
  <c r="K1256" i="1"/>
  <c r="J1256" i="1"/>
  <c r="I1256" i="1"/>
  <c r="H1256" i="1"/>
  <c r="G1256" i="1"/>
  <c r="F1256" i="1"/>
  <c r="E1256" i="1"/>
  <c r="D1256" i="1"/>
  <c r="C1256" i="1"/>
  <c r="C1254" i="1"/>
  <c r="D1254" i="1" s="1"/>
  <c r="L1239" i="1"/>
  <c r="K1239" i="1"/>
  <c r="J1239" i="1"/>
  <c r="I1239" i="1"/>
  <c r="H1239" i="1"/>
  <c r="G1239" i="1"/>
  <c r="F1239" i="1"/>
  <c r="E1239" i="1"/>
  <c r="D1239" i="1"/>
  <c r="C1239" i="1"/>
  <c r="L1235" i="1"/>
  <c r="K1235" i="1"/>
  <c r="J1235" i="1"/>
  <c r="I1235" i="1"/>
  <c r="H1235" i="1"/>
  <c r="G1235" i="1"/>
  <c r="F1235" i="1"/>
  <c r="E1235" i="1"/>
  <c r="D1235" i="1"/>
  <c r="C1235" i="1"/>
  <c r="L1234" i="1"/>
  <c r="K1234" i="1"/>
  <c r="J1234" i="1"/>
  <c r="I1234" i="1"/>
  <c r="H1234" i="1"/>
  <c r="G1234" i="1"/>
  <c r="F1234" i="1"/>
  <c r="E1234" i="1"/>
  <c r="D1234" i="1"/>
  <c r="C1234" i="1"/>
  <c r="L1233" i="1"/>
  <c r="K1233" i="1"/>
  <c r="J1233" i="1"/>
  <c r="I1233" i="1"/>
  <c r="H1233" i="1"/>
  <c r="G1233" i="1"/>
  <c r="F1233" i="1"/>
  <c r="E1233" i="1"/>
  <c r="D1233" i="1"/>
  <c r="C1233" i="1"/>
  <c r="E1232" i="1"/>
  <c r="D1232" i="1"/>
  <c r="C1232" i="1"/>
  <c r="L1231" i="1"/>
  <c r="K1231" i="1"/>
  <c r="J1231" i="1"/>
  <c r="I1231" i="1"/>
  <c r="H1231" i="1"/>
  <c r="G1231" i="1"/>
  <c r="F1231" i="1"/>
  <c r="E1231" i="1"/>
  <c r="D1231" i="1"/>
  <c r="C1231" i="1"/>
  <c r="L1230" i="1"/>
  <c r="K1230" i="1"/>
  <c r="J1230" i="1"/>
  <c r="I1230" i="1"/>
  <c r="H1230" i="1"/>
  <c r="G1230" i="1"/>
  <c r="F1230" i="1"/>
  <c r="E1230" i="1"/>
  <c r="D1230" i="1"/>
  <c r="C1230" i="1"/>
  <c r="L1229" i="1"/>
  <c r="K1229" i="1"/>
  <c r="J1229" i="1"/>
  <c r="I1229" i="1"/>
  <c r="H1229" i="1"/>
  <c r="G1229" i="1"/>
  <c r="F1229" i="1"/>
  <c r="E1229" i="1"/>
  <c r="D1229" i="1"/>
  <c r="C1229" i="1"/>
  <c r="C1227" i="1"/>
  <c r="D1227" i="1" s="1"/>
  <c r="L1212" i="1"/>
  <c r="K1212" i="1"/>
  <c r="J1212" i="1"/>
  <c r="I1212" i="1"/>
  <c r="H1212" i="1"/>
  <c r="G1212" i="1"/>
  <c r="F1212" i="1"/>
  <c r="E1212" i="1"/>
  <c r="D1212" i="1"/>
  <c r="C1212" i="1"/>
  <c r="L1208" i="1"/>
  <c r="K1208" i="1"/>
  <c r="J1208" i="1"/>
  <c r="I1208" i="1"/>
  <c r="H1208" i="1"/>
  <c r="G1208" i="1"/>
  <c r="F1208" i="1"/>
  <c r="E1208" i="1"/>
  <c r="D1208" i="1"/>
  <c r="C1208" i="1"/>
  <c r="L1207" i="1"/>
  <c r="K1207" i="1"/>
  <c r="J1207" i="1"/>
  <c r="I1207" i="1"/>
  <c r="H1207" i="1"/>
  <c r="G1207" i="1"/>
  <c r="F1207" i="1"/>
  <c r="E1207" i="1"/>
  <c r="D1207" i="1"/>
  <c r="C1207" i="1"/>
  <c r="L1206" i="1"/>
  <c r="K1206" i="1"/>
  <c r="J1206" i="1"/>
  <c r="I1206" i="1"/>
  <c r="H1206" i="1"/>
  <c r="G1206" i="1"/>
  <c r="F1206" i="1"/>
  <c r="E1206" i="1"/>
  <c r="D1206" i="1"/>
  <c r="C1206" i="1"/>
  <c r="L1204" i="1"/>
  <c r="K1204" i="1"/>
  <c r="J1204" i="1"/>
  <c r="I1204" i="1"/>
  <c r="H1204" i="1"/>
  <c r="G1204" i="1"/>
  <c r="F1204" i="1"/>
  <c r="E1204" i="1"/>
  <c r="D1204" i="1"/>
  <c r="C1204" i="1"/>
  <c r="L1203" i="1"/>
  <c r="K1203" i="1"/>
  <c r="J1203" i="1"/>
  <c r="I1203" i="1"/>
  <c r="H1203" i="1"/>
  <c r="G1203" i="1"/>
  <c r="F1203" i="1"/>
  <c r="E1203" i="1"/>
  <c r="D1203" i="1"/>
  <c r="C1203" i="1"/>
  <c r="L1202" i="1"/>
  <c r="K1202" i="1"/>
  <c r="J1202" i="1"/>
  <c r="I1202" i="1"/>
  <c r="H1202" i="1"/>
  <c r="G1202" i="1"/>
  <c r="F1202" i="1"/>
  <c r="E1202" i="1"/>
  <c r="D1202" i="1"/>
  <c r="C1202" i="1"/>
  <c r="C1200" i="1"/>
  <c r="D1200" i="1" s="1"/>
  <c r="E1200" i="1" s="1"/>
  <c r="D1170" i="1"/>
  <c r="D1172" i="1" s="1"/>
  <c r="E1170" i="1"/>
  <c r="E1172" i="1" s="1"/>
  <c r="F1170" i="1"/>
  <c r="F1172" i="1" s="1"/>
  <c r="G1170" i="1"/>
  <c r="G1171" i="1" s="1"/>
  <c r="H1170" i="1"/>
  <c r="I1170" i="1"/>
  <c r="I1171" i="1" s="1"/>
  <c r="J1170" i="1"/>
  <c r="J1172" i="1" s="1"/>
  <c r="K1170" i="1"/>
  <c r="K1172" i="1" s="1"/>
  <c r="L1170" i="1"/>
  <c r="L1172" i="1" s="1"/>
  <c r="C1170" i="1"/>
  <c r="C1172" i="1" s="1"/>
  <c r="D1143" i="1"/>
  <c r="D1145" i="1" s="1"/>
  <c r="E1143" i="1"/>
  <c r="E1145" i="1" s="1"/>
  <c r="F1143" i="1"/>
  <c r="F1144" i="1" s="1"/>
  <c r="G1143" i="1"/>
  <c r="H1143" i="1"/>
  <c r="H1144" i="1" s="1"/>
  <c r="I1143" i="1"/>
  <c r="I1145" i="1" s="1"/>
  <c r="J1143" i="1"/>
  <c r="J1145" i="1" s="1"/>
  <c r="K1143" i="1"/>
  <c r="K1145" i="1" s="1"/>
  <c r="L1143" i="1"/>
  <c r="L1144" i="1" s="1"/>
  <c r="C1143" i="1"/>
  <c r="C1144" i="1" s="1"/>
  <c r="D1116" i="1"/>
  <c r="D1117" i="1" s="1"/>
  <c r="E1116" i="1"/>
  <c r="E1117" i="1" s="1"/>
  <c r="F1116" i="1"/>
  <c r="G1116" i="1"/>
  <c r="G1118" i="1" s="1"/>
  <c r="H1116" i="1"/>
  <c r="H1118" i="1" s="1"/>
  <c r="I1116" i="1"/>
  <c r="I1118" i="1" s="1"/>
  <c r="J1116" i="1"/>
  <c r="J1118" i="1" s="1"/>
  <c r="K1116" i="1"/>
  <c r="K1117" i="1" s="1"/>
  <c r="L1116" i="1"/>
  <c r="C1116" i="1"/>
  <c r="C1118" i="1" s="1"/>
  <c r="D1089" i="1"/>
  <c r="D1090" i="1" s="1"/>
  <c r="E1089" i="1"/>
  <c r="F1089" i="1"/>
  <c r="F1090" i="1" s="1"/>
  <c r="G1089" i="1"/>
  <c r="G1091" i="1" s="1"/>
  <c r="H1089" i="1"/>
  <c r="H1091" i="1" s="1"/>
  <c r="I1089" i="1"/>
  <c r="I1091" i="1" s="1"/>
  <c r="J1089" i="1"/>
  <c r="J1090" i="1" s="1"/>
  <c r="K1089" i="1"/>
  <c r="L1089" i="1"/>
  <c r="L1091" i="1" s="1"/>
  <c r="C1089" i="1"/>
  <c r="C1090" i="1" s="1"/>
  <c r="D1062" i="1"/>
  <c r="E1062" i="1"/>
  <c r="E1064" i="1" s="1"/>
  <c r="F1062" i="1"/>
  <c r="F1063" i="1" s="1"/>
  <c r="G1062" i="1"/>
  <c r="G1064" i="1" s="1"/>
  <c r="H1062" i="1"/>
  <c r="H1064" i="1" s="1"/>
  <c r="I1062" i="1"/>
  <c r="I1063" i="1" s="1"/>
  <c r="J1062" i="1"/>
  <c r="K1062" i="1"/>
  <c r="K1064" i="1" s="1"/>
  <c r="L1062" i="1"/>
  <c r="L1063" i="1" s="1"/>
  <c r="C1062" i="1"/>
  <c r="C1063" i="1" s="1"/>
  <c r="D1035" i="1"/>
  <c r="D1037" i="1" s="1"/>
  <c r="E1035" i="1"/>
  <c r="E1036" i="1" s="1"/>
  <c r="F1035" i="1"/>
  <c r="G1035" i="1"/>
  <c r="G1037" i="1" s="1"/>
  <c r="H1035" i="1"/>
  <c r="H1037" i="1" s="1"/>
  <c r="I1035" i="1"/>
  <c r="I1036" i="1" s="1"/>
  <c r="J1035" i="1"/>
  <c r="J1036" i="1" s="1"/>
  <c r="K1035" i="1"/>
  <c r="K1036" i="1" s="1"/>
  <c r="L1035" i="1"/>
  <c r="L1036" i="1" s="1"/>
  <c r="C1035" i="1"/>
  <c r="C1036" i="1" s="1"/>
  <c r="D1008" i="1"/>
  <c r="D1010" i="1" s="1"/>
  <c r="E1008" i="1"/>
  <c r="F1008" i="1"/>
  <c r="F1010" i="1" s="1"/>
  <c r="G1008" i="1"/>
  <c r="G1009" i="1" s="1"/>
  <c r="H1008" i="1"/>
  <c r="H1010" i="1" s="1"/>
  <c r="I1008" i="1"/>
  <c r="I1009" i="1" s="1"/>
  <c r="J1008" i="1"/>
  <c r="J1010" i="1" s="1"/>
  <c r="K1008" i="1"/>
  <c r="L1008" i="1"/>
  <c r="L1010" i="1" s="1"/>
  <c r="C1008" i="1"/>
  <c r="C1010" i="1" s="1"/>
  <c r="D981" i="1"/>
  <c r="E981" i="1"/>
  <c r="E982" i="1" s="1"/>
  <c r="F981" i="1"/>
  <c r="F983" i="1" s="1"/>
  <c r="G981" i="1"/>
  <c r="G983" i="1" s="1"/>
  <c r="H981" i="1"/>
  <c r="H983" i="1" s="1"/>
  <c r="I981" i="1"/>
  <c r="I983" i="1" s="1"/>
  <c r="J981" i="1"/>
  <c r="K981" i="1"/>
  <c r="K982" i="1" s="1"/>
  <c r="L981" i="1"/>
  <c r="L982" i="1" s="1"/>
  <c r="C981" i="1"/>
  <c r="C982" i="1" s="1"/>
  <c r="L1185" i="1"/>
  <c r="K1185" i="1"/>
  <c r="J1185" i="1"/>
  <c r="I1185" i="1"/>
  <c r="H1185" i="1"/>
  <c r="G1185" i="1"/>
  <c r="F1185" i="1"/>
  <c r="E1185" i="1"/>
  <c r="D1185" i="1"/>
  <c r="C1185" i="1"/>
  <c r="L1181" i="1"/>
  <c r="K1181" i="1"/>
  <c r="J1181" i="1"/>
  <c r="I1181" i="1"/>
  <c r="H1181" i="1"/>
  <c r="G1181" i="1"/>
  <c r="F1181" i="1"/>
  <c r="E1181" i="1"/>
  <c r="D1181" i="1"/>
  <c r="C1181" i="1"/>
  <c r="L1180" i="1"/>
  <c r="K1180" i="1"/>
  <c r="J1180" i="1"/>
  <c r="I1180" i="1"/>
  <c r="H1180" i="1"/>
  <c r="G1180" i="1"/>
  <c r="F1180" i="1"/>
  <c r="E1180" i="1"/>
  <c r="D1180" i="1"/>
  <c r="C1180" i="1"/>
  <c r="L1179" i="1"/>
  <c r="K1179" i="1"/>
  <c r="J1179" i="1"/>
  <c r="I1179" i="1"/>
  <c r="H1179" i="1"/>
  <c r="G1179" i="1"/>
  <c r="F1179" i="1"/>
  <c r="E1179" i="1"/>
  <c r="D1179" i="1"/>
  <c r="C1179" i="1"/>
  <c r="L1177" i="1"/>
  <c r="K1177" i="1"/>
  <c r="J1177" i="1"/>
  <c r="I1177" i="1"/>
  <c r="H1177" i="1"/>
  <c r="G1177" i="1"/>
  <c r="F1177" i="1"/>
  <c r="E1177" i="1"/>
  <c r="D1177" i="1"/>
  <c r="C1177" i="1"/>
  <c r="L1176" i="1"/>
  <c r="K1176" i="1"/>
  <c r="J1176" i="1"/>
  <c r="I1176" i="1"/>
  <c r="H1176" i="1"/>
  <c r="G1176" i="1"/>
  <c r="F1176" i="1"/>
  <c r="E1176" i="1"/>
  <c r="D1176" i="1"/>
  <c r="C1176" i="1"/>
  <c r="L1175" i="1"/>
  <c r="K1175" i="1"/>
  <c r="J1175" i="1"/>
  <c r="I1175" i="1"/>
  <c r="H1175" i="1"/>
  <c r="G1175" i="1"/>
  <c r="F1175" i="1"/>
  <c r="E1175" i="1"/>
  <c r="D1175" i="1"/>
  <c r="C1175" i="1"/>
  <c r="L1158" i="1"/>
  <c r="K1158" i="1"/>
  <c r="J1158" i="1"/>
  <c r="I1158" i="1"/>
  <c r="H1158" i="1"/>
  <c r="G1158" i="1"/>
  <c r="F1158" i="1"/>
  <c r="E1158" i="1"/>
  <c r="D1158" i="1"/>
  <c r="C1158" i="1"/>
  <c r="L1154" i="1"/>
  <c r="K1154" i="1"/>
  <c r="J1154" i="1"/>
  <c r="I1154" i="1"/>
  <c r="H1154" i="1"/>
  <c r="G1154" i="1"/>
  <c r="F1154" i="1"/>
  <c r="E1154" i="1"/>
  <c r="D1154" i="1"/>
  <c r="C1154" i="1"/>
  <c r="L1153" i="1"/>
  <c r="K1153" i="1"/>
  <c r="J1153" i="1"/>
  <c r="I1153" i="1"/>
  <c r="H1153" i="1"/>
  <c r="G1153" i="1"/>
  <c r="F1153" i="1"/>
  <c r="E1153" i="1"/>
  <c r="D1153" i="1"/>
  <c r="C1153" i="1"/>
  <c r="L1152" i="1"/>
  <c r="K1152" i="1"/>
  <c r="J1152" i="1"/>
  <c r="I1152" i="1"/>
  <c r="H1152" i="1"/>
  <c r="G1152" i="1"/>
  <c r="F1152" i="1"/>
  <c r="E1152" i="1"/>
  <c r="D1152" i="1"/>
  <c r="C1152" i="1"/>
  <c r="L1150" i="1"/>
  <c r="K1150" i="1"/>
  <c r="J1150" i="1"/>
  <c r="I1150" i="1"/>
  <c r="H1150" i="1"/>
  <c r="G1150" i="1"/>
  <c r="F1150" i="1"/>
  <c r="E1150" i="1"/>
  <c r="D1150" i="1"/>
  <c r="C1150" i="1"/>
  <c r="L1149" i="1"/>
  <c r="K1149" i="1"/>
  <c r="J1149" i="1"/>
  <c r="I1149" i="1"/>
  <c r="H1149" i="1"/>
  <c r="G1149" i="1"/>
  <c r="F1149" i="1"/>
  <c r="E1149" i="1"/>
  <c r="D1149" i="1"/>
  <c r="C1149" i="1"/>
  <c r="L1148" i="1"/>
  <c r="K1148" i="1"/>
  <c r="J1148" i="1"/>
  <c r="I1148" i="1"/>
  <c r="H1148" i="1"/>
  <c r="G1148" i="1"/>
  <c r="F1148" i="1"/>
  <c r="E1148" i="1"/>
  <c r="D1148" i="1"/>
  <c r="C1148" i="1"/>
  <c r="L1131" i="1"/>
  <c r="K1131" i="1"/>
  <c r="J1131" i="1"/>
  <c r="I1131" i="1"/>
  <c r="H1131" i="1"/>
  <c r="G1131" i="1"/>
  <c r="F1131" i="1"/>
  <c r="E1131" i="1"/>
  <c r="D1131" i="1"/>
  <c r="C1131" i="1"/>
  <c r="L1127" i="1"/>
  <c r="K1127" i="1"/>
  <c r="J1127" i="1"/>
  <c r="I1127" i="1"/>
  <c r="H1127" i="1"/>
  <c r="G1127" i="1"/>
  <c r="F1127" i="1"/>
  <c r="E1127" i="1"/>
  <c r="D1127" i="1"/>
  <c r="C1127" i="1"/>
  <c r="L1126" i="1"/>
  <c r="K1126" i="1"/>
  <c r="J1126" i="1"/>
  <c r="I1126" i="1"/>
  <c r="H1126" i="1"/>
  <c r="G1126" i="1"/>
  <c r="F1126" i="1"/>
  <c r="E1126" i="1"/>
  <c r="D1126" i="1"/>
  <c r="C1126" i="1"/>
  <c r="L1125" i="1"/>
  <c r="K1125" i="1"/>
  <c r="J1125" i="1"/>
  <c r="I1125" i="1"/>
  <c r="H1125" i="1"/>
  <c r="G1125" i="1"/>
  <c r="F1125" i="1"/>
  <c r="E1125" i="1"/>
  <c r="D1125" i="1"/>
  <c r="C1125" i="1"/>
  <c r="L1123" i="1"/>
  <c r="K1123" i="1"/>
  <c r="J1123" i="1"/>
  <c r="I1123" i="1"/>
  <c r="H1123" i="1"/>
  <c r="G1123" i="1"/>
  <c r="F1123" i="1"/>
  <c r="E1123" i="1"/>
  <c r="D1123" i="1"/>
  <c r="C1123" i="1"/>
  <c r="L1122" i="1"/>
  <c r="K1122" i="1"/>
  <c r="J1122" i="1"/>
  <c r="I1122" i="1"/>
  <c r="H1122" i="1"/>
  <c r="G1122" i="1"/>
  <c r="F1122" i="1"/>
  <c r="E1122" i="1"/>
  <c r="D1122" i="1"/>
  <c r="C1122" i="1"/>
  <c r="L1121" i="1"/>
  <c r="K1121" i="1"/>
  <c r="J1121" i="1"/>
  <c r="I1121" i="1"/>
  <c r="H1121" i="1"/>
  <c r="G1121" i="1"/>
  <c r="F1121" i="1"/>
  <c r="E1121" i="1"/>
  <c r="D1121" i="1"/>
  <c r="C1121" i="1"/>
  <c r="L1104" i="1"/>
  <c r="K1104" i="1"/>
  <c r="J1104" i="1"/>
  <c r="I1104" i="1"/>
  <c r="H1104" i="1"/>
  <c r="G1104" i="1"/>
  <c r="F1104" i="1"/>
  <c r="E1104" i="1"/>
  <c r="D1104" i="1"/>
  <c r="C1104" i="1"/>
  <c r="L1100" i="1"/>
  <c r="K1100" i="1"/>
  <c r="J1100" i="1"/>
  <c r="I1100" i="1"/>
  <c r="H1100" i="1"/>
  <c r="G1100" i="1"/>
  <c r="F1100" i="1"/>
  <c r="E1100" i="1"/>
  <c r="D1100" i="1"/>
  <c r="C1100" i="1"/>
  <c r="L1099" i="1"/>
  <c r="K1099" i="1"/>
  <c r="J1099" i="1"/>
  <c r="I1099" i="1"/>
  <c r="H1099" i="1"/>
  <c r="G1099" i="1"/>
  <c r="F1099" i="1"/>
  <c r="E1099" i="1"/>
  <c r="D1099" i="1"/>
  <c r="C1099" i="1"/>
  <c r="L1098" i="1"/>
  <c r="K1098" i="1"/>
  <c r="J1098" i="1"/>
  <c r="I1098" i="1"/>
  <c r="H1098" i="1"/>
  <c r="G1098" i="1"/>
  <c r="F1098" i="1"/>
  <c r="E1098" i="1"/>
  <c r="D1098" i="1"/>
  <c r="C1098" i="1"/>
  <c r="L1096" i="1"/>
  <c r="K1096" i="1"/>
  <c r="J1096" i="1"/>
  <c r="I1096" i="1"/>
  <c r="H1096" i="1"/>
  <c r="G1096" i="1"/>
  <c r="F1096" i="1"/>
  <c r="E1096" i="1"/>
  <c r="D1096" i="1"/>
  <c r="C1096" i="1"/>
  <c r="L1095" i="1"/>
  <c r="K1095" i="1"/>
  <c r="J1095" i="1"/>
  <c r="I1095" i="1"/>
  <c r="H1095" i="1"/>
  <c r="G1095" i="1"/>
  <c r="F1095" i="1"/>
  <c r="E1095" i="1"/>
  <c r="D1095" i="1"/>
  <c r="C1095" i="1"/>
  <c r="L1094" i="1"/>
  <c r="K1094" i="1"/>
  <c r="J1094" i="1"/>
  <c r="I1094" i="1"/>
  <c r="H1094" i="1"/>
  <c r="G1094" i="1"/>
  <c r="F1094" i="1"/>
  <c r="E1094" i="1"/>
  <c r="D1094" i="1"/>
  <c r="C1094" i="1"/>
  <c r="L1077" i="1"/>
  <c r="K1077" i="1"/>
  <c r="J1077" i="1"/>
  <c r="I1077" i="1"/>
  <c r="H1077" i="1"/>
  <c r="G1077" i="1"/>
  <c r="F1077" i="1"/>
  <c r="E1077" i="1"/>
  <c r="D1077" i="1"/>
  <c r="C1077" i="1"/>
  <c r="L1073" i="1"/>
  <c r="K1073" i="1"/>
  <c r="J1073" i="1"/>
  <c r="I1073" i="1"/>
  <c r="H1073" i="1"/>
  <c r="G1073" i="1"/>
  <c r="F1073" i="1"/>
  <c r="E1073" i="1"/>
  <c r="D1073" i="1"/>
  <c r="C1073" i="1"/>
  <c r="L1072" i="1"/>
  <c r="K1072" i="1"/>
  <c r="J1072" i="1"/>
  <c r="I1072" i="1"/>
  <c r="H1072" i="1"/>
  <c r="G1072" i="1"/>
  <c r="F1072" i="1"/>
  <c r="E1072" i="1"/>
  <c r="D1072" i="1"/>
  <c r="C1072" i="1"/>
  <c r="L1071" i="1"/>
  <c r="K1071" i="1"/>
  <c r="J1071" i="1"/>
  <c r="I1071" i="1"/>
  <c r="H1071" i="1"/>
  <c r="G1071" i="1"/>
  <c r="F1071" i="1"/>
  <c r="E1071" i="1"/>
  <c r="D1071" i="1"/>
  <c r="C1071" i="1"/>
  <c r="L1069" i="1"/>
  <c r="K1069" i="1"/>
  <c r="J1069" i="1"/>
  <c r="I1069" i="1"/>
  <c r="H1069" i="1"/>
  <c r="G1069" i="1"/>
  <c r="F1069" i="1"/>
  <c r="E1069" i="1"/>
  <c r="D1069" i="1"/>
  <c r="C1069" i="1"/>
  <c r="L1068" i="1"/>
  <c r="K1068" i="1"/>
  <c r="J1068" i="1"/>
  <c r="I1068" i="1"/>
  <c r="H1068" i="1"/>
  <c r="G1068" i="1"/>
  <c r="F1068" i="1"/>
  <c r="E1068" i="1"/>
  <c r="D1068" i="1"/>
  <c r="C1068" i="1"/>
  <c r="L1067" i="1"/>
  <c r="K1067" i="1"/>
  <c r="J1067" i="1"/>
  <c r="I1067" i="1"/>
  <c r="H1067" i="1"/>
  <c r="G1067" i="1"/>
  <c r="F1067" i="1"/>
  <c r="E1067" i="1"/>
  <c r="D1067" i="1"/>
  <c r="C1067" i="1"/>
  <c r="L1050" i="1"/>
  <c r="K1050" i="1"/>
  <c r="J1050" i="1"/>
  <c r="I1050" i="1"/>
  <c r="H1050" i="1"/>
  <c r="G1050" i="1"/>
  <c r="F1050" i="1"/>
  <c r="E1050" i="1"/>
  <c r="D1050" i="1"/>
  <c r="C1050" i="1"/>
  <c r="L1046" i="1"/>
  <c r="K1046" i="1"/>
  <c r="J1046" i="1"/>
  <c r="I1046" i="1"/>
  <c r="H1046" i="1"/>
  <c r="G1046" i="1"/>
  <c r="F1046" i="1"/>
  <c r="E1046" i="1"/>
  <c r="D1046" i="1"/>
  <c r="C1046" i="1"/>
  <c r="L1045" i="1"/>
  <c r="K1045" i="1"/>
  <c r="J1045" i="1"/>
  <c r="I1045" i="1"/>
  <c r="H1045" i="1"/>
  <c r="G1045" i="1"/>
  <c r="F1045" i="1"/>
  <c r="E1045" i="1"/>
  <c r="D1045" i="1"/>
  <c r="C1045" i="1"/>
  <c r="L1044" i="1"/>
  <c r="K1044" i="1"/>
  <c r="J1044" i="1"/>
  <c r="I1044" i="1"/>
  <c r="H1044" i="1"/>
  <c r="G1044" i="1"/>
  <c r="F1044" i="1"/>
  <c r="E1044" i="1"/>
  <c r="D1044" i="1"/>
  <c r="C1044" i="1"/>
  <c r="L1042" i="1"/>
  <c r="K1042" i="1"/>
  <c r="J1042" i="1"/>
  <c r="I1042" i="1"/>
  <c r="H1042" i="1"/>
  <c r="G1042" i="1"/>
  <c r="F1042" i="1"/>
  <c r="E1042" i="1"/>
  <c r="D1042" i="1"/>
  <c r="C1042" i="1"/>
  <c r="L1041" i="1"/>
  <c r="K1041" i="1"/>
  <c r="J1041" i="1"/>
  <c r="I1041" i="1"/>
  <c r="H1041" i="1"/>
  <c r="G1041" i="1"/>
  <c r="F1041" i="1"/>
  <c r="E1041" i="1"/>
  <c r="D1041" i="1"/>
  <c r="C1041" i="1"/>
  <c r="L1040" i="1"/>
  <c r="K1040" i="1"/>
  <c r="J1040" i="1"/>
  <c r="I1040" i="1"/>
  <c r="H1040" i="1"/>
  <c r="G1040" i="1"/>
  <c r="F1040" i="1"/>
  <c r="E1040" i="1"/>
  <c r="D1040" i="1"/>
  <c r="C1040" i="1"/>
  <c r="L1023" i="1"/>
  <c r="K1023" i="1"/>
  <c r="J1023" i="1"/>
  <c r="I1023" i="1"/>
  <c r="H1023" i="1"/>
  <c r="G1023" i="1"/>
  <c r="F1023" i="1"/>
  <c r="E1023" i="1"/>
  <c r="D1023" i="1"/>
  <c r="C1023" i="1"/>
  <c r="L1019" i="1"/>
  <c r="K1019" i="1"/>
  <c r="J1019" i="1"/>
  <c r="I1019" i="1"/>
  <c r="H1019" i="1"/>
  <c r="G1019" i="1"/>
  <c r="F1019" i="1"/>
  <c r="E1019" i="1"/>
  <c r="D1019" i="1"/>
  <c r="C1019" i="1"/>
  <c r="L1018" i="1"/>
  <c r="K1018" i="1"/>
  <c r="J1018" i="1"/>
  <c r="I1018" i="1"/>
  <c r="H1018" i="1"/>
  <c r="G1018" i="1"/>
  <c r="F1018" i="1"/>
  <c r="E1018" i="1"/>
  <c r="D1018" i="1"/>
  <c r="C1018" i="1"/>
  <c r="L1017" i="1"/>
  <c r="K1017" i="1"/>
  <c r="J1017" i="1"/>
  <c r="I1017" i="1"/>
  <c r="H1017" i="1"/>
  <c r="G1017" i="1"/>
  <c r="F1017" i="1"/>
  <c r="E1017" i="1"/>
  <c r="D1017" i="1"/>
  <c r="C1017" i="1"/>
  <c r="L1015" i="1"/>
  <c r="K1015" i="1"/>
  <c r="J1015" i="1"/>
  <c r="I1015" i="1"/>
  <c r="H1015" i="1"/>
  <c r="G1015" i="1"/>
  <c r="F1015" i="1"/>
  <c r="E1015" i="1"/>
  <c r="D1015" i="1"/>
  <c r="C1015" i="1"/>
  <c r="L1014" i="1"/>
  <c r="K1014" i="1"/>
  <c r="J1014" i="1"/>
  <c r="I1014" i="1"/>
  <c r="H1014" i="1"/>
  <c r="G1014" i="1"/>
  <c r="F1014" i="1"/>
  <c r="E1014" i="1"/>
  <c r="D1014" i="1"/>
  <c r="C1014" i="1"/>
  <c r="L1013" i="1"/>
  <c r="K1013" i="1"/>
  <c r="J1013" i="1"/>
  <c r="I1013" i="1"/>
  <c r="H1013" i="1"/>
  <c r="G1013" i="1"/>
  <c r="F1013" i="1"/>
  <c r="E1013" i="1"/>
  <c r="D1013" i="1"/>
  <c r="C1013" i="1"/>
  <c r="L996" i="1"/>
  <c r="K996" i="1"/>
  <c r="J996" i="1"/>
  <c r="I996" i="1"/>
  <c r="H996" i="1"/>
  <c r="G996" i="1"/>
  <c r="F996" i="1"/>
  <c r="E996" i="1"/>
  <c r="D996" i="1"/>
  <c r="C996" i="1"/>
  <c r="L992" i="1"/>
  <c r="K992" i="1"/>
  <c r="J992" i="1"/>
  <c r="I992" i="1"/>
  <c r="H992" i="1"/>
  <c r="G992" i="1"/>
  <c r="F992" i="1"/>
  <c r="E992" i="1"/>
  <c r="D992" i="1"/>
  <c r="C992" i="1"/>
  <c r="L991" i="1"/>
  <c r="K991" i="1"/>
  <c r="J991" i="1"/>
  <c r="I991" i="1"/>
  <c r="H991" i="1"/>
  <c r="G991" i="1"/>
  <c r="F991" i="1"/>
  <c r="E991" i="1"/>
  <c r="D991" i="1"/>
  <c r="C991" i="1"/>
  <c r="L990" i="1"/>
  <c r="K990" i="1"/>
  <c r="J990" i="1"/>
  <c r="I990" i="1"/>
  <c r="H990" i="1"/>
  <c r="G990" i="1"/>
  <c r="F990" i="1"/>
  <c r="E990" i="1"/>
  <c r="D990" i="1"/>
  <c r="C990" i="1"/>
  <c r="L988" i="1"/>
  <c r="K988" i="1"/>
  <c r="J988" i="1"/>
  <c r="I988" i="1"/>
  <c r="H988" i="1"/>
  <c r="G988" i="1"/>
  <c r="F988" i="1"/>
  <c r="E988" i="1"/>
  <c r="D988" i="1"/>
  <c r="C988" i="1"/>
  <c r="L987" i="1"/>
  <c r="K987" i="1"/>
  <c r="J987" i="1"/>
  <c r="I987" i="1"/>
  <c r="H987" i="1"/>
  <c r="G987" i="1"/>
  <c r="F987" i="1"/>
  <c r="E987" i="1"/>
  <c r="D987" i="1"/>
  <c r="C987" i="1"/>
  <c r="L986" i="1"/>
  <c r="K986" i="1"/>
  <c r="J986" i="1"/>
  <c r="I986" i="1"/>
  <c r="H986" i="1"/>
  <c r="G986" i="1"/>
  <c r="F986" i="1"/>
  <c r="E986" i="1"/>
  <c r="D986" i="1"/>
  <c r="C986" i="1"/>
  <c r="K983" i="1"/>
  <c r="L969" i="1"/>
  <c r="K969" i="1"/>
  <c r="J969" i="1"/>
  <c r="I969" i="1"/>
  <c r="H969" i="1"/>
  <c r="G969" i="1"/>
  <c r="F969" i="1"/>
  <c r="E969" i="1"/>
  <c r="D969" i="1"/>
  <c r="C969" i="1"/>
  <c r="L965" i="1"/>
  <c r="K965" i="1"/>
  <c r="J965" i="1"/>
  <c r="I965" i="1"/>
  <c r="H965" i="1"/>
  <c r="G965" i="1"/>
  <c r="F965" i="1"/>
  <c r="E965" i="1"/>
  <c r="D965" i="1"/>
  <c r="C965" i="1"/>
  <c r="L964" i="1"/>
  <c r="K964" i="1"/>
  <c r="J964" i="1"/>
  <c r="I964" i="1"/>
  <c r="H964" i="1"/>
  <c r="G964" i="1"/>
  <c r="F964" i="1"/>
  <c r="E964" i="1"/>
  <c r="D964" i="1"/>
  <c r="C964" i="1"/>
  <c r="L963" i="1"/>
  <c r="K963" i="1"/>
  <c r="J963" i="1"/>
  <c r="I963" i="1"/>
  <c r="H963" i="1"/>
  <c r="G963" i="1"/>
  <c r="F963" i="1"/>
  <c r="E963" i="1"/>
  <c r="D963" i="1"/>
  <c r="C963" i="1"/>
  <c r="L961" i="1"/>
  <c r="K961" i="1"/>
  <c r="J961" i="1"/>
  <c r="I961" i="1"/>
  <c r="H961" i="1"/>
  <c r="G961" i="1"/>
  <c r="F961" i="1"/>
  <c r="E961" i="1"/>
  <c r="D961" i="1"/>
  <c r="C961" i="1"/>
  <c r="L960" i="1"/>
  <c r="K960" i="1"/>
  <c r="J960" i="1"/>
  <c r="I960" i="1"/>
  <c r="H960" i="1"/>
  <c r="G960" i="1"/>
  <c r="F960" i="1"/>
  <c r="E960" i="1"/>
  <c r="D960" i="1"/>
  <c r="C960" i="1"/>
  <c r="L959" i="1"/>
  <c r="K959" i="1"/>
  <c r="J959" i="1"/>
  <c r="I959" i="1"/>
  <c r="H959" i="1"/>
  <c r="G959" i="1"/>
  <c r="F959" i="1"/>
  <c r="E959" i="1"/>
  <c r="D959" i="1"/>
  <c r="C959" i="1"/>
  <c r="L954" i="1"/>
  <c r="L956" i="1" s="1"/>
  <c r="K954" i="1"/>
  <c r="K956" i="1" s="1"/>
  <c r="J954" i="1"/>
  <c r="J956" i="1" s="1"/>
  <c r="I954" i="1"/>
  <c r="I955" i="1" s="1"/>
  <c r="H954" i="1"/>
  <c r="H956" i="1" s="1"/>
  <c r="G954" i="1"/>
  <c r="G955" i="1" s="1"/>
  <c r="F954" i="1"/>
  <c r="F956" i="1" s="1"/>
  <c r="E954" i="1"/>
  <c r="E956" i="1" s="1"/>
  <c r="D954" i="1"/>
  <c r="D956" i="1" s="1"/>
  <c r="C954" i="1"/>
  <c r="C956" i="1" s="1"/>
  <c r="L942" i="1"/>
  <c r="K942" i="1"/>
  <c r="J942" i="1"/>
  <c r="I942" i="1"/>
  <c r="H942" i="1"/>
  <c r="G942" i="1"/>
  <c r="F942" i="1"/>
  <c r="E942" i="1"/>
  <c r="D942" i="1"/>
  <c r="C942" i="1"/>
  <c r="L938" i="1"/>
  <c r="K938" i="1"/>
  <c r="J938" i="1"/>
  <c r="I938" i="1"/>
  <c r="H938" i="1"/>
  <c r="G938" i="1"/>
  <c r="F938" i="1"/>
  <c r="E938" i="1"/>
  <c r="D938" i="1"/>
  <c r="C938" i="1"/>
  <c r="L937" i="1"/>
  <c r="K937" i="1"/>
  <c r="J937" i="1"/>
  <c r="I937" i="1"/>
  <c r="H937" i="1"/>
  <c r="G937" i="1"/>
  <c r="F937" i="1"/>
  <c r="E937" i="1"/>
  <c r="D937" i="1"/>
  <c r="C937" i="1"/>
  <c r="L936" i="1"/>
  <c r="K936" i="1"/>
  <c r="J936" i="1"/>
  <c r="I936" i="1"/>
  <c r="H936" i="1"/>
  <c r="G936" i="1"/>
  <c r="F936" i="1"/>
  <c r="E936" i="1"/>
  <c r="D936" i="1"/>
  <c r="C936" i="1"/>
  <c r="L934" i="1"/>
  <c r="K934" i="1"/>
  <c r="J934" i="1"/>
  <c r="I934" i="1"/>
  <c r="H934" i="1"/>
  <c r="G934" i="1"/>
  <c r="F934" i="1"/>
  <c r="E934" i="1"/>
  <c r="D934" i="1"/>
  <c r="C934" i="1"/>
  <c r="L933" i="1"/>
  <c r="K933" i="1"/>
  <c r="J933" i="1"/>
  <c r="I933" i="1"/>
  <c r="H933" i="1"/>
  <c r="G933" i="1"/>
  <c r="F933" i="1"/>
  <c r="E933" i="1"/>
  <c r="D933" i="1"/>
  <c r="C933" i="1"/>
  <c r="L932" i="1"/>
  <c r="K932" i="1"/>
  <c r="J932" i="1"/>
  <c r="I932" i="1"/>
  <c r="H932" i="1"/>
  <c r="G932" i="1"/>
  <c r="F932" i="1"/>
  <c r="E932" i="1"/>
  <c r="D932" i="1"/>
  <c r="C932" i="1"/>
  <c r="L927" i="1"/>
  <c r="L929" i="1" s="1"/>
  <c r="K927" i="1"/>
  <c r="K929" i="1" s="1"/>
  <c r="J927" i="1"/>
  <c r="J928" i="1" s="1"/>
  <c r="I927" i="1"/>
  <c r="I928" i="1" s="1"/>
  <c r="H927" i="1"/>
  <c r="H929" i="1" s="1"/>
  <c r="G927" i="1"/>
  <c r="G928" i="1" s="1"/>
  <c r="F927" i="1"/>
  <c r="F928" i="1" s="1"/>
  <c r="E927" i="1"/>
  <c r="E929" i="1" s="1"/>
  <c r="D927" i="1"/>
  <c r="D929" i="1" s="1"/>
  <c r="C927" i="1"/>
  <c r="C928" i="1" s="1"/>
  <c r="L915" i="1"/>
  <c r="K915" i="1"/>
  <c r="J915" i="1"/>
  <c r="I915" i="1"/>
  <c r="H915" i="1"/>
  <c r="G915" i="1"/>
  <c r="F915" i="1"/>
  <c r="E915" i="1"/>
  <c r="D915" i="1"/>
  <c r="C915" i="1"/>
  <c r="L911" i="1"/>
  <c r="K911" i="1"/>
  <c r="J911" i="1"/>
  <c r="I911" i="1"/>
  <c r="H911" i="1"/>
  <c r="G911" i="1"/>
  <c r="F911" i="1"/>
  <c r="E911" i="1"/>
  <c r="D911" i="1"/>
  <c r="C911" i="1"/>
  <c r="L910" i="1"/>
  <c r="K910" i="1"/>
  <c r="J910" i="1"/>
  <c r="I910" i="1"/>
  <c r="H910" i="1"/>
  <c r="G910" i="1"/>
  <c r="F910" i="1"/>
  <c r="E910" i="1"/>
  <c r="D910" i="1"/>
  <c r="C910" i="1"/>
  <c r="L909" i="1"/>
  <c r="K909" i="1"/>
  <c r="J909" i="1"/>
  <c r="I909" i="1"/>
  <c r="H909" i="1"/>
  <c r="G909" i="1"/>
  <c r="F909" i="1"/>
  <c r="E909" i="1"/>
  <c r="D909" i="1"/>
  <c r="C909" i="1"/>
  <c r="L907" i="1"/>
  <c r="K907" i="1"/>
  <c r="J907" i="1"/>
  <c r="I907" i="1"/>
  <c r="H907" i="1"/>
  <c r="G907" i="1"/>
  <c r="F907" i="1"/>
  <c r="E907" i="1"/>
  <c r="D907" i="1"/>
  <c r="C907" i="1"/>
  <c r="L906" i="1"/>
  <c r="K906" i="1"/>
  <c r="J906" i="1"/>
  <c r="I906" i="1"/>
  <c r="H906" i="1"/>
  <c r="G906" i="1"/>
  <c r="F906" i="1"/>
  <c r="E906" i="1"/>
  <c r="D906" i="1"/>
  <c r="C906" i="1"/>
  <c r="L905" i="1"/>
  <c r="K905" i="1"/>
  <c r="J905" i="1"/>
  <c r="I905" i="1"/>
  <c r="H905" i="1"/>
  <c r="G905" i="1"/>
  <c r="F905" i="1"/>
  <c r="E905" i="1"/>
  <c r="D905" i="1"/>
  <c r="C905" i="1"/>
  <c r="L900" i="1"/>
  <c r="L902" i="1" s="1"/>
  <c r="K900" i="1"/>
  <c r="K902" i="1" s="1"/>
  <c r="J900" i="1"/>
  <c r="J901" i="1" s="1"/>
  <c r="I900" i="1"/>
  <c r="I901" i="1" s="1"/>
  <c r="H900" i="1"/>
  <c r="H902" i="1" s="1"/>
  <c r="G900" i="1"/>
  <c r="G901" i="1" s="1"/>
  <c r="F900" i="1"/>
  <c r="F902" i="1" s="1"/>
  <c r="E900" i="1"/>
  <c r="D900" i="1"/>
  <c r="D902" i="1" s="1"/>
  <c r="C900" i="1"/>
  <c r="C901" i="1" s="1"/>
  <c r="D873" i="1"/>
  <c r="D874" i="1" s="1"/>
  <c r="E873" i="1"/>
  <c r="E875" i="1" s="1"/>
  <c r="F873" i="1"/>
  <c r="F875" i="1" s="1"/>
  <c r="G873" i="1"/>
  <c r="G874" i="1" s="1"/>
  <c r="H873" i="1"/>
  <c r="I873" i="1"/>
  <c r="I875" i="1" s="1"/>
  <c r="J873" i="1"/>
  <c r="J874" i="1" s="1"/>
  <c r="K873" i="1"/>
  <c r="K875" i="1" s="1"/>
  <c r="L873" i="1"/>
  <c r="C873" i="1"/>
  <c r="C875" i="1" s="1"/>
  <c r="L888" i="1"/>
  <c r="K888" i="1"/>
  <c r="J888" i="1"/>
  <c r="I888" i="1"/>
  <c r="H888" i="1"/>
  <c r="G888" i="1"/>
  <c r="F888" i="1"/>
  <c r="E888" i="1"/>
  <c r="D888" i="1"/>
  <c r="C888" i="1"/>
  <c r="L884" i="1"/>
  <c r="K884" i="1"/>
  <c r="J884" i="1"/>
  <c r="I884" i="1"/>
  <c r="H884" i="1"/>
  <c r="G884" i="1"/>
  <c r="F884" i="1"/>
  <c r="E884" i="1"/>
  <c r="D884" i="1"/>
  <c r="C884" i="1"/>
  <c r="L883" i="1"/>
  <c r="K883" i="1"/>
  <c r="J883" i="1"/>
  <c r="I883" i="1"/>
  <c r="H883" i="1"/>
  <c r="G883" i="1"/>
  <c r="F883" i="1"/>
  <c r="E883" i="1"/>
  <c r="D883" i="1"/>
  <c r="C883" i="1"/>
  <c r="L882" i="1"/>
  <c r="K882" i="1"/>
  <c r="J882" i="1"/>
  <c r="I882" i="1"/>
  <c r="H882" i="1"/>
  <c r="G882" i="1"/>
  <c r="F882" i="1"/>
  <c r="E882" i="1"/>
  <c r="D882" i="1"/>
  <c r="C882" i="1"/>
  <c r="L880" i="1"/>
  <c r="K880" i="1"/>
  <c r="J880" i="1"/>
  <c r="I880" i="1"/>
  <c r="H880" i="1"/>
  <c r="G880" i="1"/>
  <c r="F880" i="1"/>
  <c r="E880" i="1"/>
  <c r="D880" i="1"/>
  <c r="C880" i="1"/>
  <c r="L879" i="1"/>
  <c r="K879" i="1"/>
  <c r="J879" i="1"/>
  <c r="I879" i="1"/>
  <c r="H879" i="1"/>
  <c r="G879" i="1"/>
  <c r="F879" i="1"/>
  <c r="E879" i="1"/>
  <c r="D879" i="1"/>
  <c r="C879" i="1"/>
  <c r="L878" i="1"/>
  <c r="K878" i="1"/>
  <c r="J878" i="1"/>
  <c r="I878" i="1"/>
  <c r="H878" i="1"/>
  <c r="G878" i="1"/>
  <c r="F878" i="1"/>
  <c r="E878" i="1"/>
  <c r="D878" i="1"/>
  <c r="C878" i="1"/>
  <c r="L875" i="1"/>
  <c r="L846" i="1"/>
  <c r="L848" i="1" s="1"/>
  <c r="K846" i="1"/>
  <c r="K848" i="1" s="1"/>
  <c r="J846" i="1"/>
  <c r="J847" i="1" s="1"/>
  <c r="I846" i="1"/>
  <c r="I847" i="1" s="1"/>
  <c r="H846" i="1"/>
  <c r="H848" i="1" s="1"/>
  <c r="G846" i="1"/>
  <c r="G847" i="1" s="1"/>
  <c r="F846" i="1"/>
  <c r="F848" i="1" s="1"/>
  <c r="E846" i="1"/>
  <c r="E848" i="1" s="1"/>
  <c r="D846" i="1"/>
  <c r="D848" i="1" s="1"/>
  <c r="C846" i="1"/>
  <c r="C847" i="1" s="1"/>
  <c r="L819" i="1"/>
  <c r="L821" i="1" s="1"/>
  <c r="K819" i="1"/>
  <c r="K821" i="1" s="1"/>
  <c r="J819" i="1"/>
  <c r="J821" i="1" s="1"/>
  <c r="I819" i="1"/>
  <c r="I821" i="1" s="1"/>
  <c r="H819" i="1"/>
  <c r="H821" i="1" s="1"/>
  <c r="G819" i="1"/>
  <c r="G821" i="1" s="1"/>
  <c r="F819" i="1"/>
  <c r="F821" i="1" s="1"/>
  <c r="E819" i="1"/>
  <c r="E821" i="1" s="1"/>
  <c r="D819" i="1"/>
  <c r="D820" i="1" s="1"/>
  <c r="C819" i="1"/>
  <c r="C820" i="1" s="1"/>
  <c r="L792" i="1"/>
  <c r="L794" i="1" s="1"/>
  <c r="K792" i="1"/>
  <c r="K794" i="1" s="1"/>
  <c r="J792" i="1"/>
  <c r="J793" i="1" s="1"/>
  <c r="I792" i="1"/>
  <c r="I794" i="1" s="1"/>
  <c r="H792" i="1"/>
  <c r="H794" i="1" s="1"/>
  <c r="G792" i="1"/>
  <c r="G793" i="1" s="1"/>
  <c r="F792" i="1"/>
  <c r="F794" i="1" s="1"/>
  <c r="E792" i="1"/>
  <c r="E794" i="1" s="1"/>
  <c r="D792" i="1"/>
  <c r="D794" i="1" s="1"/>
  <c r="C792" i="1"/>
  <c r="C793" i="1" s="1"/>
  <c r="D765" i="1"/>
  <c r="D767" i="1" s="1"/>
  <c r="E765" i="1"/>
  <c r="E767" i="1" s="1"/>
  <c r="F765" i="1"/>
  <c r="F767" i="1" s="1"/>
  <c r="G765" i="1"/>
  <c r="G766" i="1" s="1"/>
  <c r="H765" i="1"/>
  <c r="I765" i="1"/>
  <c r="I766" i="1" s="1"/>
  <c r="J765" i="1"/>
  <c r="J767" i="1" s="1"/>
  <c r="K765" i="1"/>
  <c r="K767" i="1" s="1"/>
  <c r="L765" i="1"/>
  <c r="L767" i="1" s="1"/>
  <c r="C765" i="1"/>
  <c r="C766" i="1" s="1"/>
  <c r="L780" i="1"/>
  <c r="K780" i="1"/>
  <c r="J780" i="1"/>
  <c r="I780" i="1"/>
  <c r="H780" i="1"/>
  <c r="G780" i="1"/>
  <c r="F780" i="1"/>
  <c r="E780" i="1"/>
  <c r="D780" i="1"/>
  <c r="C780" i="1"/>
  <c r="L766" i="1"/>
  <c r="L753" i="1"/>
  <c r="K753" i="1"/>
  <c r="J753" i="1"/>
  <c r="I753" i="1"/>
  <c r="H753" i="1"/>
  <c r="G753" i="1"/>
  <c r="F753" i="1"/>
  <c r="E753" i="1"/>
  <c r="D753" i="1"/>
  <c r="C753" i="1"/>
  <c r="L749" i="1"/>
  <c r="K749" i="1"/>
  <c r="J749" i="1"/>
  <c r="I749" i="1"/>
  <c r="H749" i="1"/>
  <c r="G749" i="1"/>
  <c r="F749" i="1"/>
  <c r="E749" i="1"/>
  <c r="D749" i="1"/>
  <c r="C749" i="1"/>
  <c r="L748" i="1"/>
  <c r="K748" i="1"/>
  <c r="J748" i="1"/>
  <c r="I748" i="1"/>
  <c r="H748" i="1"/>
  <c r="G748" i="1"/>
  <c r="F748" i="1"/>
  <c r="E748" i="1"/>
  <c r="D748" i="1"/>
  <c r="C748" i="1"/>
  <c r="L747" i="1"/>
  <c r="K747" i="1"/>
  <c r="J747" i="1"/>
  <c r="I747" i="1"/>
  <c r="H747" i="1"/>
  <c r="G747" i="1"/>
  <c r="F747" i="1"/>
  <c r="E747" i="1"/>
  <c r="D747" i="1"/>
  <c r="C747" i="1"/>
  <c r="E746" i="1"/>
  <c r="D746" i="1"/>
  <c r="C746" i="1"/>
  <c r="L745" i="1"/>
  <c r="K745" i="1"/>
  <c r="J745" i="1"/>
  <c r="I745" i="1"/>
  <c r="H745" i="1"/>
  <c r="G745" i="1"/>
  <c r="F745" i="1"/>
  <c r="E745" i="1"/>
  <c r="D745" i="1"/>
  <c r="C745" i="1"/>
  <c r="L744" i="1"/>
  <c r="K744" i="1"/>
  <c r="J744" i="1"/>
  <c r="I744" i="1"/>
  <c r="H744" i="1"/>
  <c r="G744" i="1"/>
  <c r="F744" i="1"/>
  <c r="E744" i="1"/>
  <c r="D744" i="1"/>
  <c r="C744" i="1"/>
  <c r="L743" i="1"/>
  <c r="K743" i="1"/>
  <c r="J743" i="1"/>
  <c r="I743" i="1"/>
  <c r="H743" i="1"/>
  <c r="G743" i="1"/>
  <c r="F743" i="1"/>
  <c r="E743" i="1"/>
  <c r="D743" i="1"/>
  <c r="C743" i="1"/>
  <c r="C741" i="1"/>
  <c r="D741" i="1" s="1"/>
  <c r="E741" i="1" s="1"/>
  <c r="L738" i="1"/>
  <c r="L739" i="1" s="1"/>
  <c r="K738" i="1"/>
  <c r="K740" i="1" s="1"/>
  <c r="J738" i="1"/>
  <c r="J739" i="1" s="1"/>
  <c r="I738" i="1"/>
  <c r="I740" i="1" s="1"/>
  <c r="H738" i="1"/>
  <c r="H740" i="1" s="1"/>
  <c r="G738" i="1"/>
  <c r="G739" i="1" s="1"/>
  <c r="F738" i="1"/>
  <c r="F740" i="1" s="1"/>
  <c r="E738" i="1"/>
  <c r="E740" i="1" s="1"/>
  <c r="D738" i="1"/>
  <c r="D740" i="1" s="1"/>
  <c r="C738" i="1"/>
  <c r="C739" i="1" s="1"/>
  <c r="L726" i="1"/>
  <c r="K726" i="1"/>
  <c r="J726" i="1"/>
  <c r="I726" i="1"/>
  <c r="H726" i="1"/>
  <c r="G726" i="1"/>
  <c r="F726" i="1"/>
  <c r="E726" i="1"/>
  <c r="D726" i="1"/>
  <c r="C726" i="1"/>
  <c r="L722" i="1"/>
  <c r="K722" i="1"/>
  <c r="J722" i="1"/>
  <c r="I722" i="1"/>
  <c r="H722" i="1"/>
  <c r="G722" i="1"/>
  <c r="F722" i="1"/>
  <c r="E722" i="1"/>
  <c r="D722" i="1"/>
  <c r="C722" i="1"/>
  <c r="L721" i="1"/>
  <c r="K721" i="1"/>
  <c r="J721" i="1"/>
  <c r="I721" i="1"/>
  <c r="H721" i="1"/>
  <c r="G721" i="1"/>
  <c r="F721" i="1"/>
  <c r="E721" i="1"/>
  <c r="D721" i="1"/>
  <c r="C721" i="1"/>
  <c r="L720" i="1"/>
  <c r="K720" i="1"/>
  <c r="J720" i="1"/>
  <c r="I720" i="1"/>
  <c r="H720" i="1"/>
  <c r="G720" i="1"/>
  <c r="F720" i="1"/>
  <c r="E720" i="1"/>
  <c r="D720" i="1"/>
  <c r="C720" i="1"/>
  <c r="E719" i="1"/>
  <c r="D719" i="1"/>
  <c r="C719" i="1"/>
  <c r="L718" i="1"/>
  <c r="K718" i="1"/>
  <c r="J718" i="1"/>
  <c r="I718" i="1"/>
  <c r="H718" i="1"/>
  <c r="G718" i="1"/>
  <c r="F718" i="1"/>
  <c r="E718" i="1"/>
  <c r="D718" i="1"/>
  <c r="C718" i="1"/>
  <c r="L717" i="1"/>
  <c r="K717" i="1"/>
  <c r="J717" i="1"/>
  <c r="I717" i="1"/>
  <c r="H717" i="1"/>
  <c r="G717" i="1"/>
  <c r="F717" i="1"/>
  <c r="E717" i="1"/>
  <c r="D717" i="1"/>
  <c r="C717" i="1"/>
  <c r="L716" i="1"/>
  <c r="K716" i="1"/>
  <c r="J716" i="1"/>
  <c r="I716" i="1"/>
  <c r="H716" i="1"/>
  <c r="G716" i="1"/>
  <c r="F716" i="1"/>
  <c r="E716" i="1"/>
  <c r="D716" i="1"/>
  <c r="C716" i="1"/>
  <c r="C714" i="1"/>
  <c r="L711" i="1"/>
  <c r="L713" i="1" s="1"/>
  <c r="K711" i="1"/>
  <c r="K713" i="1" s="1"/>
  <c r="J711" i="1"/>
  <c r="J713" i="1" s="1"/>
  <c r="I711" i="1"/>
  <c r="I712" i="1" s="1"/>
  <c r="H711" i="1"/>
  <c r="H713" i="1" s="1"/>
  <c r="G711" i="1"/>
  <c r="G713" i="1" s="1"/>
  <c r="F711" i="1"/>
  <c r="F713" i="1" s="1"/>
  <c r="E711" i="1"/>
  <c r="E713" i="1" s="1"/>
  <c r="D711" i="1"/>
  <c r="D713" i="1" s="1"/>
  <c r="C711" i="1"/>
  <c r="C712" i="1" s="1"/>
  <c r="L699" i="1"/>
  <c r="K699" i="1"/>
  <c r="J699" i="1"/>
  <c r="I699" i="1"/>
  <c r="H699" i="1"/>
  <c r="G699" i="1"/>
  <c r="F699" i="1"/>
  <c r="E699" i="1"/>
  <c r="D699" i="1"/>
  <c r="C699" i="1"/>
  <c r="L695" i="1"/>
  <c r="K695" i="1"/>
  <c r="J695" i="1"/>
  <c r="I695" i="1"/>
  <c r="H695" i="1"/>
  <c r="G695" i="1"/>
  <c r="F695" i="1"/>
  <c r="E695" i="1"/>
  <c r="D695" i="1"/>
  <c r="C695" i="1"/>
  <c r="L694" i="1"/>
  <c r="K694" i="1"/>
  <c r="J694" i="1"/>
  <c r="I694" i="1"/>
  <c r="H694" i="1"/>
  <c r="G694" i="1"/>
  <c r="F694" i="1"/>
  <c r="E694" i="1"/>
  <c r="D694" i="1"/>
  <c r="C694" i="1"/>
  <c r="L693" i="1"/>
  <c r="K693" i="1"/>
  <c r="J693" i="1"/>
  <c r="I693" i="1"/>
  <c r="H693" i="1"/>
  <c r="G693" i="1"/>
  <c r="F693" i="1"/>
  <c r="E693" i="1"/>
  <c r="D693" i="1"/>
  <c r="C693" i="1"/>
  <c r="E692" i="1"/>
  <c r="D692" i="1"/>
  <c r="C692" i="1"/>
  <c r="L691" i="1"/>
  <c r="K691" i="1"/>
  <c r="J691" i="1"/>
  <c r="I691" i="1"/>
  <c r="H691" i="1"/>
  <c r="G691" i="1"/>
  <c r="F691" i="1"/>
  <c r="E691" i="1"/>
  <c r="D691" i="1"/>
  <c r="C691" i="1"/>
  <c r="L690" i="1"/>
  <c r="K690" i="1"/>
  <c r="J690" i="1"/>
  <c r="I690" i="1"/>
  <c r="H690" i="1"/>
  <c r="G690" i="1"/>
  <c r="F690" i="1"/>
  <c r="E690" i="1"/>
  <c r="D690" i="1"/>
  <c r="C690" i="1"/>
  <c r="L689" i="1"/>
  <c r="K689" i="1"/>
  <c r="J689" i="1"/>
  <c r="I689" i="1"/>
  <c r="H689" i="1"/>
  <c r="G689" i="1"/>
  <c r="F689" i="1"/>
  <c r="E689" i="1"/>
  <c r="D689" i="1"/>
  <c r="C689" i="1"/>
  <c r="C687" i="1"/>
  <c r="D687" i="1" s="1"/>
  <c r="L684" i="1"/>
  <c r="L686" i="1" s="1"/>
  <c r="K684" i="1"/>
  <c r="K685" i="1" s="1"/>
  <c r="J684" i="1"/>
  <c r="J686" i="1" s="1"/>
  <c r="I684" i="1"/>
  <c r="I685" i="1" s="1"/>
  <c r="H684" i="1"/>
  <c r="H686" i="1" s="1"/>
  <c r="G684" i="1"/>
  <c r="G686" i="1" s="1"/>
  <c r="F684" i="1"/>
  <c r="F686" i="1" s="1"/>
  <c r="E684" i="1"/>
  <c r="E685" i="1" s="1"/>
  <c r="D684" i="1"/>
  <c r="D686" i="1" s="1"/>
  <c r="C684" i="1"/>
  <c r="C685" i="1" s="1"/>
  <c r="D657" i="1"/>
  <c r="D659" i="1" s="1"/>
  <c r="E657" i="1"/>
  <c r="E659" i="1" s="1"/>
  <c r="F657" i="1"/>
  <c r="F659" i="1" s="1"/>
  <c r="G657" i="1"/>
  <c r="G658" i="1" s="1"/>
  <c r="H657" i="1"/>
  <c r="I657" i="1"/>
  <c r="I658" i="1" s="1"/>
  <c r="J657" i="1"/>
  <c r="J659" i="1" s="1"/>
  <c r="K657" i="1"/>
  <c r="K659" i="1" s="1"/>
  <c r="L657" i="1"/>
  <c r="L659" i="1" s="1"/>
  <c r="C657" i="1"/>
  <c r="C659" i="1" s="1"/>
  <c r="L672" i="1"/>
  <c r="K672" i="1"/>
  <c r="J672" i="1"/>
  <c r="I672" i="1"/>
  <c r="H672" i="1"/>
  <c r="G672" i="1"/>
  <c r="F672" i="1"/>
  <c r="E672" i="1"/>
  <c r="D672" i="1"/>
  <c r="C672" i="1"/>
  <c r="L668" i="1"/>
  <c r="K668" i="1"/>
  <c r="J668" i="1"/>
  <c r="I668" i="1"/>
  <c r="H668" i="1"/>
  <c r="G668" i="1"/>
  <c r="F668" i="1"/>
  <c r="E668" i="1"/>
  <c r="D668" i="1"/>
  <c r="C668" i="1"/>
  <c r="L667" i="1"/>
  <c r="K667" i="1"/>
  <c r="J667" i="1"/>
  <c r="I667" i="1"/>
  <c r="H667" i="1"/>
  <c r="G667" i="1"/>
  <c r="F667" i="1"/>
  <c r="E667" i="1"/>
  <c r="D667" i="1"/>
  <c r="C667" i="1"/>
  <c r="L666" i="1"/>
  <c r="K666" i="1"/>
  <c r="J666" i="1"/>
  <c r="I666" i="1"/>
  <c r="H666" i="1"/>
  <c r="G666" i="1"/>
  <c r="F666" i="1"/>
  <c r="E666" i="1"/>
  <c r="D666" i="1"/>
  <c r="C666" i="1"/>
  <c r="E665" i="1"/>
  <c r="D665" i="1"/>
  <c r="C665" i="1"/>
  <c r="L664" i="1"/>
  <c r="K664" i="1"/>
  <c r="J664" i="1"/>
  <c r="I664" i="1"/>
  <c r="H664" i="1"/>
  <c r="G664" i="1"/>
  <c r="F664" i="1"/>
  <c r="E664" i="1"/>
  <c r="D664" i="1"/>
  <c r="C664" i="1"/>
  <c r="L663" i="1"/>
  <c r="K663" i="1"/>
  <c r="J663" i="1"/>
  <c r="I663" i="1"/>
  <c r="H663" i="1"/>
  <c r="G663" i="1"/>
  <c r="F663" i="1"/>
  <c r="E663" i="1"/>
  <c r="D663" i="1"/>
  <c r="C663" i="1"/>
  <c r="L662" i="1"/>
  <c r="K662" i="1"/>
  <c r="J662" i="1"/>
  <c r="I662" i="1"/>
  <c r="H662" i="1"/>
  <c r="G662" i="1"/>
  <c r="F662" i="1"/>
  <c r="E662" i="1"/>
  <c r="D662" i="1"/>
  <c r="C662" i="1"/>
  <c r="C660" i="1"/>
  <c r="D660" i="1" s="1"/>
  <c r="E660" i="1" s="1"/>
  <c r="F660" i="1" s="1"/>
  <c r="L645" i="1"/>
  <c r="K645" i="1"/>
  <c r="J645" i="1"/>
  <c r="I645" i="1"/>
  <c r="H645" i="1"/>
  <c r="G645" i="1"/>
  <c r="F645" i="1"/>
  <c r="E645" i="1"/>
  <c r="D645" i="1"/>
  <c r="C645" i="1"/>
  <c r="L641" i="1"/>
  <c r="K641" i="1"/>
  <c r="J641" i="1"/>
  <c r="I641" i="1"/>
  <c r="H641" i="1"/>
  <c r="G641" i="1"/>
  <c r="F641" i="1"/>
  <c r="E641" i="1"/>
  <c r="D641" i="1"/>
  <c r="C641" i="1"/>
  <c r="L640" i="1"/>
  <c r="K640" i="1"/>
  <c r="J640" i="1"/>
  <c r="I640" i="1"/>
  <c r="H640" i="1"/>
  <c r="G640" i="1"/>
  <c r="F640" i="1"/>
  <c r="E640" i="1"/>
  <c r="D640" i="1"/>
  <c r="C640" i="1"/>
  <c r="L639" i="1"/>
  <c r="K639" i="1"/>
  <c r="J639" i="1"/>
  <c r="I639" i="1"/>
  <c r="H639" i="1"/>
  <c r="G639" i="1"/>
  <c r="F639" i="1"/>
  <c r="E639" i="1"/>
  <c r="D639" i="1"/>
  <c r="C639" i="1"/>
  <c r="E638" i="1"/>
  <c r="D638" i="1"/>
  <c r="C638" i="1"/>
  <c r="L637" i="1"/>
  <c r="K637" i="1"/>
  <c r="J637" i="1"/>
  <c r="I637" i="1"/>
  <c r="H637" i="1"/>
  <c r="G637" i="1"/>
  <c r="F637" i="1"/>
  <c r="E637" i="1"/>
  <c r="D637" i="1"/>
  <c r="C637" i="1"/>
  <c r="L636" i="1"/>
  <c r="K636" i="1"/>
  <c r="J636" i="1"/>
  <c r="I636" i="1"/>
  <c r="H636" i="1"/>
  <c r="G636" i="1"/>
  <c r="F636" i="1"/>
  <c r="E636" i="1"/>
  <c r="D636" i="1"/>
  <c r="C636" i="1"/>
  <c r="L635" i="1"/>
  <c r="K635" i="1"/>
  <c r="J635" i="1"/>
  <c r="I635" i="1"/>
  <c r="H635" i="1"/>
  <c r="G635" i="1"/>
  <c r="F635" i="1"/>
  <c r="E635" i="1"/>
  <c r="D635" i="1"/>
  <c r="C635" i="1"/>
  <c r="D633" i="1"/>
  <c r="E633" i="1" s="1"/>
  <c r="F633" i="1" s="1"/>
  <c r="C633" i="1"/>
  <c r="L630" i="1"/>
  <c r="L631" i="1" s="1"/>
  <c r="K630" i="1"/>
  <c r="K631" i="1" s="1"/>
  <c r="J630" i="1"/>
  <c r="J631" i="1" s="1"/>
  <c r="I630" i="1"/>
  <c r="I631" i="1" s="1"/>
  <c r="H630" i="1"/>
  <c r="H632" i="1" s="1"/>
  <c r="G630" i="1"/>
  <c r="G632" i="1" s="1"/>
  <c r="F630" i="1"/>
  <c r="F631" i="1" s="1"/>
  <c r="E630" i="1"/>
  <c r="E632" i="1" s="1"/>
  <c r="D630" i="1"/>
  <c r="D632" i="1" s="1"/>
  <c r="C630" i="1"/>
  <c r="C631" i="1" s="1"/>
  <c r="L618" i="1"/>
  <c r="K618" i="1"/>
  <c r="J618" i="1"/>
  <c r="I618" i="1"/>
  <c r="H618" i="1"/>
  <c r="G618" i="1"/>
  <c r="F618" i="1"/>
  <c r="E618" i="1"/>
  <c r="D618" i="1"/>
  <c r="C618" i="1"/>
  <c r="L614" i="1"/>
  <c r="K614" i="1"/>
  <c r="J614" i="1"/>
  <c r="I614" i="1"/>
  <c r="H614" i="1"/>
  <c r="G614" i="1"/>
  <c r="F614" i="1"/>
  <c r="E614" i="1"/>
  <c r="D614" i="1"/>
  <c r="C614" i="1"/>
  <c r="L613" i="1"/>
  <c r="K613" i="1"/>
  <c r="J613" i="1"/>
  <c r="I613" i="1"/>
  <c r="H613" i="1"/>
  <c r="G613" i="1"/>
  <c r="F613" i="1"/>
  <c r="E613" i="1"/>
  <c r="D613" i="1"/>
  <c r="C613" i="1"/>
  <c r="L612" i="1"/>
  <c r="K612" i="1"/>
  <c r="J612" i="1"/>
  <c r="I612" i="1"/>
  <c r="H612" i="1"/>
  <c r="G612" i="1"/>
  <c r="F612" i="1"/>
  <c r="E612" i="1"/>
  <c r="D612" i="1"/>
  <c r="C612" i="1"/>
  <c r="E611" i="1"/>
  <c r="D611" i="1"/>
  <c r="C611" i="1"/>
  <c r="L610" i="1"/>
  <c r="K610" i="1"/>
  <c r="J610" i="1"/>
  <c r="I610" i="1"/>
  <c r="H610" i="1"/>
  <c r="G610" i="1"/>
  <c r="F610" i="1"/>
  <c r="E610" i="1"/>
  <c r="D610" i="1"/>
  <c r="C610" i="1"/>
  <c r="L609" i="1"/>
  <c r="K609" i="1"/>
  <c r="J609" i="1"/>
  <c r="I609" i="1"/>
  <c r="H609" i="1"/>
  <c r="G609" i="1"/>
  <c r="F609" i="1"/>
  <c r="E609" i="1"/>
  <c r="D609" i="1"/>
  <c r="C609" i="1"/>
  <c r="L608" i="1"/>
  <c r="K608" i="1"/>
  <c r="J608" i="1"/>
  <c r="I608" i="1"/>
  <c r="H608" i="1"/>
  <c r="G608" i="1"/>
  <c r="F608" i="1"/>
  <c r="E608" i="1"/>
  <c r="D608" i="1"/>
  <c r="C608" i="1"/>
  <c r="D606" i="1"/>
  <c r="E606" i="1" s="1"/>
  <c r="F606" i="1" s="1"/>
  <c r="G606" i="1" s="1"/>
  <c r="C606" i="1"/>
  <c r="L603" i="1"/>
  <c r="L605" i="1" s="1"/>
  <c r="K603" i="1"/>
  <c r="K604" i="1" s="1"/>
  <c r="J603" i="1"/>
  <c r="J604" i="1" s="1"/>
  <c r="I603" i="1"/>
  <c r="I604" i="1" s="1"/>
  <c r="H603" i="1"/>
  <c r="H605" i="1" s="1"/>
  <c r="G603" i="1"/>
  <c r="G605" i="1" s="1"/>
  <c r="F603" i="1"/>
  <c r="F605" i="1" s="1"/>
  <c r="E603" i="1"/>
  <c r="E605" i="1" s="1"/>
  <c r="D603" i="1"/>
  <c r="D605" i="1" s="1"/>
  <c r="C603" i="1"/>
  <c r="C604" i="1" s="1"/>
  <c r="L591" i="1"/>
  <c r="K591" i="1"/>
  <c r="J591" i="1"/>
  <c r="I591" i="1"/>
  <c r="H591" i="1"/>
  <c r="G591" i="1"/>
  <c r="F591" i="1"/>
  <c r="E591" i="1"/>
  <c r="D591" i="1"/>
  <c r="C591" i="1"/>
  <c r="L587" i="1"/>
  <c r="K587" i="1"/>
  <c r="J587" i="1"/>
  <c r="I587" i="1"/>
  <c r="H587" i="1"/>
  <c r="G587" i="1"/>
  <c r="F587" i="1"/>
  <c r="E587" i="1"/>
  <c r="D587" i="1"/>
  <c r="C587" i="1"/>
  <c r="L586" i="1"/>
  <c r="K586" i="1"/>
  <c r="J586" i="1"/>
  <c r="I586" i="1"/>
  <c r="H586" i="1"/>
  <c r="G586" i="1"/>
  <c r="F586" i="1"/>
  <c r="E586" i="1"/>
  <c r="D586" i="1"/>
  <c r="C586" i="1"/>
  <c r="L585" i="1"/>
  <c r="K585" i="1"/>
  <c r="J585" i="1"/>
  <c r="I585" i="1"/>
  <c r="H585" i="1"/>
  <c r="G585" i="1"/>
  <c r="F585" i="1"/>
  <c r="E585" i="1"/>
  <c r="D585" i="1"/>
  <c r="C585" i="1"/>
  <c r="E584" i="1"/>
  <c r="D584" i="1"/>
  <c r="C584" i="1"/>
  <c r="L583" i="1"/>
  <c r="K583" i="1"/>
  <c r="J583" i="1"/>
  <c r="I583" i="1"/>
  <c r="H583" i="1"/>
  <c r="G583" i="1"/>
  <c r="F583" i="1"/>
  <c r="E583" i="1"/>
  <c r="D583" i="1"/>
  <c r="C583" i="1"/>
  <c r="L582" i="1"/>
  <c r="K582" i="1"/>
  <c r="J582" i="1"/>
  <c r="I582" i="1"/>
  <c r="H582" i="1"/>
  <c r="G582" i="1"/>
  <c r="F582" i="1"/>
  <c r="E582" i="1"/>
  <c r="D582" i="1"/>
  <c r="C582" i="1"/>
  <c r="L581" i="1"/>
  <c r="K581" i="1"/>
  <c r="J581" i="1"/>
  <c r="I581" i="1"/>
  <c r="H581" i="1"/>
  <c r="G581" i="1"/>
  <c r="F581" i="1"/>
  <c r="E581" i="1"/>
  <c r="D581" i="1"/>
  <c r="C581" i="1"/>
  <c r="D579" i="1"/>
  <c r="E579" i="1" s="1"/>
  <c r="F579" i="1" s="1"/>
  <c r="C579" i="1"/>
  <c r="L576" i="1"/>
  <c r="L578" i="1" s="1"/>
  <c r="K576" i="1"/>
  <c r="K578" i="1" s="1"/>
  <c r="J576" i="1"/>
  <c r="J577" i="1" s="1"/>
  <c r="I576" i="1"/>
  <c r="I577" i="1" s="1"/>
  <c r="H576" i="1"/>
  <c r="H578" i="1" s="1"/>
  <c r="G576" i="1"/>
  <c r="G578" i="1" s="1"/>
  <c r="F576" i="1"/>
  <c r="F578" i="1" s="1"/>
  <c r="E576" i="1"/>
  <c r="E577" i="1" s="1"/>
  <c r="D576" i="1"/>
  <c r="D578" i="1" s="1"/>
  <c r="C576" i="1"/>
  <c r="C577" i="1" s="1"/>
  <c r="D549" i="1"/>
  <c r="D551" i="1" s="1"/>
  <c r="E549" i="1"/>
  <c r="E551" i="1" s="1"/>
  <c r="F549" i="1"/>
  <c r="F550" i="1" s="1"/>
  <c r="G549" i="1"/>
  <c r="H549" i="1"/>
  <c r="I549" i="1"/>
  <c r="I550" i="1" s="1"/>
  <c r="J549" i="1"/>
  <c r="J550" i="1" s="1"/>
  <c r="K549" i="1"/>
  <c r="L549" i="1"/>
  <c r="L550" i="1" s="1"/>
  <c r="C549" i="1"/>
  <c r="C550" i="1" s="1"/>
  <c r="L564" i="1"/>
  <c r="K564" i="1"/>
  <c r="J564" i="1"/>
  <c r="I564" i="1"/>
  <c r="H564" i="1"/>
  <c r="G564" i="1"/>
  <c r="F564" i="1"/>
  <c r="E564" i="1"/>
  <c r="D564" i="1"/>
  <c r="C564" i="1"/>
  <c r="L560" i="1"/>
  <c r="K560" i="1"/>
  <c r="J560" i="1"/>
  <c r="I560" i="1"/>
  <c r="H560" i="1"/>
  <c r="G560" i="1"/>
  <c r="F560" i="1"/>
  <c r="E560" i="1"/>
  <c r="D560" i="1"/>
  <c r="C560" i="1"/>
  <c r="L559" i="1"/>
  <c r="K559" i="1"/>
  <c r="J559" i="1"/>
  <c r="I559" i="1"/>
  <c r="H559" i="1"/>
  <c r="G559" i="1"/>
  <c r="F559" i="1"/>
  <c r="E559" i="1"/>
  <c r="D559" i="1"/>
  <c r="C559" i="1"/>
  <c r="L558" i="1"/>
  <c r="K558" i="1"/>
  <c r="J558" i="1"/>
  <c r="I558" i="1"/>
  <c r="H558" i="1"/>
  <c r="G558" i="1"/>
  <c r="F558" i="1"/>
  <c r="E558" i="1"/>
  <c r="D558" i="1"/>
  <c r="C558" i="1"/>
  <c r="E557" i="1"/>
  <c r="D557" i="1"/>
  <c r="C557" i="1"/>
  <c r="L556" i="1"/>
  <c r="K556" i="1"/>
  <c r="J556" i="1"/>
  <c r="I556" i="1"/>
  <c r="H556" i="1"/>
  <c r="G556" i="1"/>
  <c r="F556" i="1"/>
  <c r="E556" i="1"/>
  <c r="D556" i="1"/>
  <c r="C556" i="1"/>
  <c r="L555" i="1"/>
  <c r="K555" i="1"/>
  <c r="J555" i="1"/>
  <c r="I555" i="1"/>
  <c r="H555" i="1"/>
  <c r="G555" i="1"/>
  <c r="F555" i="1"/>
  <c r="E555" i="1"/>
  <c r="D555" i="1"/>
  <c r="C555" i="1"/>
  <c r="L554" i="1"/>
  <c r="K554" i="1"/>
  <c r="J554" i="1"/>
  <c r="I554" i="1"/>
  <c r="H554" i="1"/>
  <c r="G554" i="1"/>
  <c r="F554" i="1"/>
  <c r="E554" i="1"/>
  <c r="D554" i="1"/>
  <c r="C554" i="1"/>
  <c r="D552" i="1"/>
  <c r="E552" i="1" s="1"/>
  <c r="C552" i="1"/>
  <c r="K551" i="1"/>
  <c r="L537" i="1"/>
  <c r="K537" i="1"/>
  <c r="J537" i="1"/>
  <c r="I537" i="1"/>
  <c r="H537" i="1"/>
  <c r="G537" i="1"/>
  <c r="F537" i="1"/>
  <c r="E537" i="1"/>
  <c r="D537" i="1"/>
  <c r="C537" i="1"/>
  <c r="L533" i="1"/>
  <c r="K533" i="1"/>
  <c r="J533" i="1"/>
  <c r="I533" i="1"/>
  <c r="H533" i="1"/>
  <c r="G533" i="1"/>
  <c r="F533" i="1"/>
  <c r="E533" i="1"/>
  <c r="D533" i="1"/>
  <c r="C533" i="1"/>
  <c r="L532" i="1"/>
  <c r="K532" i="1"/>
  <c r="J532" i="1"/>
  <c r="I532" i="1"/>
  <c r="H532" i="1"/>
  <c r="G532" i="1"/>
  <c r="F532" i="1"/>
  <c r="E532" i="1"/>
  <c r="D532" i="1"/>
  <c r="C532" i="1"/>
  <c r="L531" i="1"/>
  <c r="K531" i="1"/>
  <c r="J531" i="1"/>
  <c r="I531" i="1"/>
  <c r="H531" i="1"/>
  <c r="G531" i="1"/>
  <c r="F531" i="1"/>
  <c r="E531" i="1"/>
  <c r="D531" i="1"/>
  <c r="C531" i="1"/>
  <c r="E530" i="1"/>
  <c r="D530" i="1"/>
  <c r="C530" i="1"/>
  <c r="L529" i="1"/>
  <c r="K529" i="1"/>
  <c r="J529" i="1"/>
  <c r="I529" i="1"/>
  <c r="H529" i="1"/>
  <c r="G529" i="1"/>
  <c r="F529" i="1"/>
  <c r="E529" i="1"/>
  <c r="D529" i="1"/>
  <c r="C529" i="1"/>
  <c r="L528" i="1"/>
  <c r="K528" i="1"/>
  <c r="J528" i="1"/>
  <c r="I528" i="1"/>
  <c r="H528" i="1"/>
  <c r="G528" i="1"/>
  <c r="F528" i="1"/>
  <c r="E528" i="1"/>
  <c r="D528" i="1"/>
  <c r="C528" i="1"/>
  <c r="L527" i="1"/>
  <c r="K527" i="1"/>
  <c r="J527" i="1"/>
  <c r="I527" i="1"/>
  <c r="H527" i="1"/>
  <c r="G527" i="1"/>
  <c r="F527" i="1"/>
  <c r="E527" i="1"/>
  <c r="D527" i="1"/>
  <c r="C527" i="1"/>
  <c r="D525" i="1"/>
  <c r="E525" i="1" s="1"/>
  <c r="C525" i="1"/>
  <c r="L522" i="1"/>
  <c r="L524" i="1" s="1"/>
  <c r="K522" i="1"/>
  <c r="K524" i="1" s="1"/>
  <c r="J522" i="1"/>
  <c r="J524" i="1" s="1"/>
  <c r="I522" i="1"/>
  <c r="I523" i="1" s="1"/>
  <c r="H522" i="1"/>
  <c r="H524" i="1" s="1"/>
  <c r="G522" i="1"/>
  <c r="G523" i="1" s="1"/>
  <c r="F522" i="1"/>
  <c r="F524" i="1" s="1"/>
  <c r="E522" i="1"/>
  <c r="E524" i="1" s="1"/>
  <c r="D522" i="1"/>
  <c r="D524" i="1" s="1"/>
  <c r="C522" i="1"/>
  <c r="C523" i="1" s="1"/>
  <c r="L510" i="1"/>
  <c r="K510" i="1"/>
  <c r="J510" i="1"/>
  <c r="I510" i="1"/>
  <c r="H510" i="1"/>
  <c r="G510" i="1"/>
  <c r="F510" i="1"/>
  <c r="E510" i="1"/>
  <c r="D510" i="1"/>
  <c r="C510" i="1"/>
  <c r="L506" i="1"/>
  <c r="K506" i="1"/>
  <c r="J506" i="1"/>
  <c r="I506" i="1"/>
  <c r="H506" i="1"/>
  <c r="G506" i="1"/>
  <c r="F506" i="1"/>
  <c r="E506" i="1"/>
  <c r="D506" i="1"/>
  <c r="C506" i="1"/>
  <c r="L505" i="1"/>
  <c r="K505" i="1"/>
  <c r="J505" i="1"/>
  <c r="I505" i="1"/>
  <c r="H505" i="1"/>
  <c r="G505" i="1"/>
  <c r="F505" i="1"/>
  <c r="E505" i="1"/>
  <c r="D505" i="1"/>
  <c r="C505" i="1"/>
  <c r="L504" i="1"/>
  <c r="K504" i="1"/>
  <c r="J504" i="1"/>
  <c r="I504" i="1"/>
  <c r="H504" i="1"/>
  <c r="G504" i="1"/>
  <c r="F504" i="1"/>
  <c r="E504" i="1"/>
  <c r="D504" i="1"/>
  <c r="C504" i="1"/>
  <c r="E503" i="1"/>
  <c r="D503" i="1"/>
  <c r="C503" i="1"/>
  <c r="L502" i="1"/>
  <c r="K502" i="1"/>
  <c r="J502" i="1"/>
  <c r="I502" i="1"/>
  <c r="H502" i="1"/>
  <c r="G502" i="1"/>
  <c r="F502" i="1"/>
  <c r="E502" i="1"/>
  <c r="D502" i="1"/>
  <c r="C502" i="1"/>
  <c r="L501" i="1"/>
  <c r="K501" i="1"/>
  <c r="J501" i="1"/>
  <c r="I501" i="1"/>
  <c r="H501" i="1"/>
  <c r="G501" i="1"/>
  <c r="F501" i="1"/>
  <c r="E501" i="1"/>
  <c r="D501" i="1"/>
  <c r="C501" i="1"/>
  <c r="L500" i="1"/>
  <c r="K500" i="1"/>
  <c r="J500" i="1"/>
  <c r="I500" i="1"/>
  <c r="H500" i="1"/>
  <c r="G500" i="1"/>
  <c r="F500" i="1"/>
  <c r="E500" i="1"/>
  <c r="D500" i="1"/>
  <c r="C500" i="1"/>
  <c r="D498" i="1"/>
  <c r="E498" i="1" s="1"/>
  <c r="F498" i="1" s="1"/>
  <c r="C498" i="1"/>
  <c r="L495" i="1"/>
  <c r="L497" i="1" s="1"/>
  <c r="K495" i="1"/>
  <c r="K497" i="1" s="1"/>
  <c r="J495" i="1"/>
  <c r="J496" i="1" s="1"/>
  <c r="I495" i="1"/>
  <c r="I496" i="1" s="1"/>
  <c r="H495" i="1"/>
  <c r="H497" i="1" s="1"/>
  <c r="G495" i="1"/>
  <c r="G497" i="1" s="1"/>
  <c r="F495" i="1"/>
  <c r="F497" i="1" s="1"/>
  <c r="E495" i="1"/>
  <c r="D495" i="1"/>
  <c r="D497" i="1" s="1"/>
  <c r="C495" i="1"/>
  <c r="C496" i="1" s="1"/>
  <c r="L483" i="1"/>
  <c r="K483" i="1"/>
  <c r="J483" i="1"/>
  <c r="I483" i="1"/>
  <c r="H483" i="1"/>
  <c r="G483" i="1"/>
  <c r="F483" i="1"/>
  <c r="E483" i="1"/>
  <c r="D483" i="1"/>
  <c r="C483" i="1"/>
  <c r="L479" i="1"/>
  <c r="K479" i="1"/>
  <c r="J479" i="1"/>
  <c r="I479" i="1"/>
  <c r="H479" i="1"/>
  <c r="G479" i="1"/>
  <c r="F479" i="1"/>
  <c r="E479" i="1"/>
  <c r="D479" i="1"/>
  <c r="C479" i="1"/>
  <c r="L478" i="1"/>
  <c r="K478" i="1"/>
  <c r="J478" i="1"/>
  <c r="I478" i="1"/>
  <c r="H478" i="1"/>
  <c r="G478" i="1"/>
  <c r="F478" i="1"/>
  <c r="E478" i="1"/>
  <c r="D478" i="1"/>
  <c r="C478" i="1"/>
  <c r="L477" i="1"/>
  <c r="K477" i="1"/>
  <c r="J477" i="1"/>
  <c r="I477" i="1"/>
  <c r="H477" i="1"/>
  <c r="G477" i="1"/>
  <c r="F477" i="1"/>
  <c r="E477" i="1"/>
  <c r="D477" i="1"/>
  <c r="C477" i="1"/>
  <c r="E476" i="1"/>
  <c r="D476" i="1"/>
  <c r="C476" i="1"/>
  <c r="L475" i="1"/>
  <c r="K475" i="1"/>
  <c r="J475" i="1"/>
  <c r="I475" i="1"/>
  <c r="H475" i="1"/>
  <c r="G475" i="1"/>
  <c r="F475" i="1"/>
  <c r="E475" i="1"/>
  <c r="D475" i="1"/>
  <c r="C475" i="1"/>
  <c r="L474" i="1"/>
  <c r="K474" i="1"/>
  <c r="J474" i="1"/>
  <c r="I474" i="1"/>
  <c r="H474" i="1"/>
  <c r="G474" i="1"/>
  <c r="F474" i="1"/>
  <c r="E474" i="1"/>
  <c r="D474" i="1"/>
  <c r="C474" i="1"/>
  <c r="L473" i="1"/>
  <c r="K473" i="1"/>
  <c r="J473" i="1"/>
  <c r="I473" i="1"/>
  <c r="H473" i="1"/>
  <c r="G473" i="1"/>
  <c r="F473" i="1"/>
  <c r="E473" i="1"/>
  <c r="D473" i="1"/>
  <c r="C473" i="1"/>
  <c r="D471" i="1"/>
  <c r="E471" i="1" s="1"/>
  <c r="C471" i="1"/>
  <c r="L468" i="1"/>
  <c r="L469" i="1" s="1"/>
  <c r="K468" i="1"/>
  <c r="K470" i="1" s="1"/>
  <c r="J468" i="1"/>
  <c r="J470" i="1" s="1"/>
  <c r="I468" i="1"/>
  <c r="I470" i="1" s="1"/>
  <c r="H468" i="1"/>
  <c r="H470" i="1" s="1"/>
  <c r="G468" i="1"/>
  <c r="G469" i="1" s="1"/>
  <c r="F468" i="1"/>
  <c r="F470" i="1" s="1"/>
  <c r="E468" i="1"/>
  <c r="E470" i="1" s="1"/>
  <c r="D468" i="1"/>
  <c r="D470" i="1" s="1"/>
  <c r="C468" i="1"/>
  <c r="C469" i="1" s="1"/>
  <c r="D441" i="1"/>
  <c r="D442" i="1" s="1"/>
  <c r="E441" i="1"/>
  <c r="E443" i="1" s="1"/>
  <c r="F441" i="1"/>
  <c r="F443" i="1" s="1"/>
  <c r="G441" i="1"/>
  <c r="G443" i="1" s="1"/>
  <c r="H441" i="1"/>
  <c r="H443" i="1" s="1"/>
  <c r="I441" i="1"/>
  <c r="I442" i="1" s="1"/>
  <c r="J441" i="1"/>
  <c r="J443" i="1" s="1"/>
  <c r="K441" i="1"/>
  <c r="K443" i="1" s="1"/>
  <c r="L441" i="1"/>
  <c r="L443" i="1" s="1"/>
  <c r="C441" i="1"/>
  <c r="C442" i="1" s="1"/>
  <c r="L456" i="1"/>
  <c r="K456" i="1"/>
  <c r="J456" i="1"/>
  <c r="I456" i="1"/>
  <c r="H456" i="1"/>
  <c r="G456" i="1"/>
  <c r="F456" i="1"/>
  <c r="E456" i="1"/>
  <c r="D456" i="1"/>
  <c r="C456" i="1"/>
  <c r="L452" i="1"/>
  <c r="K452" i="1"/>
  <c r="J452" i="1"/>
  <c r="I452" i="1"/>
  <c r="H452" i="1"/>
  <c r="G452" i="1"/>
  <c r="F452" i="1"/>
  <c r="E452" i="1"/>
  <c r="D452" i="1"/>
  <c r="C452" i="1"/>
  <c r="L451" i="1"/>
  <c r="K451" i="1"/>
  <c r="J451" i="1"/>
  <c r="I451" i="1"/>
  <c r="H451" i="1"/>
  <c r="G451" i="1"/>
  <c r="F451" i="1"/>
  <c r="E451" i="1"/>
  <c r="D451" i="1"/>
  <c r="C451" i="1"/>
  <c r="L450" i="1"/>
  <c r="K450" i="1"/>
  <c r="J450" i="1"/>
  <c r="I450" i="1"/>
  <c r="H450" i="1"/>
  <c r="G450" i="1"/>
  <c r="F450" i="1"/>
  <c r="E450" i="1"/>
  <c r="D450" i="1"/>
  <c r="C450" i="1"/>
  <c r="E449" i="1"/>
  <c r="D449" i="1"/>
  <c r="C449" i="1"/>
  <c r="L448" i="1"/>
  <c r="K448" i="1"/>
  <c r="J448" i="1"/>
  <c r="I448" i="1"/>
  <c r="H448" i="1"/>
  <c r="G448" i="1"/>
  <c r="F448" i="1"/>
  <c r="E448" i="1"/>
  <c r="D448" i="1"/>
  <c r="C448" i="1"/>
  <c r="L447" i="1"/>
  <c r="K447" i="1"/>
  <c r="J447" i="1"/>
  <c r="I447" i="1"/>
  <c r="H447" i="1"/>
  <c r="G447" i="1"/>
  <c r="F447" i="1"/>
  <c r="E447" i="1"/>
  <c r="D447" i="1"/>
  <c r="C447" i="1"/>
  <c r="L446" i="1"/>
  <c r="K446" i="1"/>
  <c r="J446" i="1"/>
  <c r="I446" i="1"/>
  <c r="H446" i="1"/>
  <c r="G446" i="1"/>
  <c r="F446" i="1"/>
  <c r="E446" i="1"/>
  <c r="D446" i="1"/>
  <c r="C446" i="1"/>
  <c r="D444" i="1"/>
  <c r="E444" i="1" s="1"/>
  <c r="C444" i="1"/>
  <c r="L429" i="1"/>
  <c r="K429" i="1"/>
  <c r="J429" i="1"/>
  <c r="I429" i="1"/>
  <c r="H429" i="1"/>
  <c r="G429" i="1"/>
  <c r="F429" i="1"/>
  <c r="E429" i="1"/>
  <c r="D429" i="1"/>
  <c r="C429" i="1"/>
  <c r="L425" i="1"/>
  <c r="K425" i="1"/>
  <c r="J425" i="1"/>
  <c r="I425" i="1"/>
  <c r="H425" i="1"/>
  <c r="G425" i="1"/>
  <c r="F425" i="1"/>
  <c r="E425" i="1"/>
  <c r="D425" i="1"/>
  <c r="C425" i="1"/>
  <c r="L424" i="1"/>
  <c r="K424" i="1"/>
  <c r="J424" i="1"/>
  <c r="I424" i="1"/>
  <c r="H424" i="1"/>
  <c r="G424" i="1"/>
  <c r="F424" i="1"/>
  <c r="E424" i="1"/>
  <c r="D424" i="1"/>
  <c r="C424" i="1"/>
  <c r="L423" i="1"/>
  <c r="K423" i="1"/>
  <c r="J423" i="1"/>
  <c r="I423" i="1"/>
  <c r="H423" i="1"/>
  <c r="G423" i="1"/>
  <c r="F423" i="1"/>
  <c r="E423" i="1"/>
  <c r="D423" i="1"/>
  <c r="C423" i="1"/>
  <c r="E422" i="1"/>
  <c r="D422" i="1"/>
  <c r="C422" i="1"/>
  <c r="L421" i="1"/>
  <c r="K421" i="1"/>
  <c r="J421" i="1"/>
  <c r="I421" i="1"/>
  <c r="H421" i="1"/>
  <c r="G421" i="1"/>
  <c r="F421" i="1"/>
  <c r="E421" i="1"/>
  <c r="D421" i="1"/>
  <c r="C421" i="1"/>
  <c r="L420" i="1"/>
  <c r="K420" i="1"/>
  <c r="J420" i="1"/>
  <c r="I420" i="1"/>
  <c r="H420" i="1"/>
  <c r="G420" i="1"/>
  <c r="F420" i="1"/>
  <c r="E420" i="1"/>
  <c r="D420" i="1"/>
  <c r="C420" i="1"/>
  <c r="L419" i="1"/>
  <c r="K419" i="1"/>
  <c r="J419" i="1"/>
  <c r="I419" i="1"/>
  <c r="H419" i="1"/>
  <c r="G419" i="1"/>
  <c r="F419" i="1"/>
  <c r="E419" i="1"/>
  <c r="D419" i="1"/>
  <c r="C419" i="1"/>
  <c r="D417" i="1"/>
  <c r="E417" i="1" s="1"/>
  <c r="F417" i="1" s="1"/>
  <c r="C417" i="1"/>
  <c r="L414" i="1"/>
  <c r="L416" i="1" s="1"/>
  <c r="K414" i="1"/>
  <c r="K416" i="1" s="1"/>
  <c r="J414" i="1"/>
  <c r="J415" i="1" s="1"/>
  <c r="I414" i="1"/>
  <c r="H414" i="1"/>
  <c r="H416" i="1" s="1"/>
  <c r="G414" i="1"/>
  <c r="G416" i="1" s="1"/>
  <c r="F414" i="1"/>
  <c r="F416" i="1" s="1"/>
  <c r="E414" i="1"/>
  <c r="E415" i="1" s="1"/>
  <c r="D414" i="1"/>
  <c r="D416" i="1" s="1"/>
  <c r="C414" i="1"/>
  <c r="L402" i="1"/>
  <c r="K402" i="1"/>
  <c r="J402" i="1"/>
  <c r="I402" i="1"/>
  <c r="H402" i="1"/>
  <c r="G402" i="1"/>
  <c r="F402" i="1"/>
  <c r="E402" i="1"/>
  <c r="D402" i="1"/>
  <c r="C402" i="1"/>
  <c r="L398" i="1"/>
  <c r="K398" i="1"/>
  <c r="J398" i="1"/>
  <c r="I398" i="1"/>
  <c r="H398" i="1"/>
  <c r="G398" i="1"/>
  <c r="F398" i="1"/>
  <c r="E398" i="1"/>
  <c r="D398" i="1"/>
  <c r="C398" i="1"/>
  <c r="L397" i="1"/>
  <c r="K397" i="1"/>
  <c r="J397" i="1"/>
  <c r="I397" i="1"/>
  <c r="H397" i="1"/>
  <c r="G397" i="1"/>
  <c r="F397" i="1"/>
  <c r="E397" i="1"/>
  <c r="D397" i="1"/>
  <c r="C397" i="1"/>
  <c r="L396" i="1"/>
  <c r="K396" i="1"/>
  <c r="J396" i="1"/>
  <c r="I396" i="1"/>
  <c r="H396" i="1"/>
  <c r="G396" i="1"/>
  <c r="F396" i="1"/>
  <c r="E396" i="1"/>
  <c r="D396" i="1"/>
  <c r="C396" i="1"/>
  <c r="E395" i="1"/>
  <c r="D395" i="1"/>
  <c r="C395" i="1"/>
  <c r="L394" i="1"/>
  <c r="K394" i="1"/>
  <c r="J394" i="1"/>
  <c r="I394" i="1"/>
  <c r="H394" i="1"/>
  <c r="G394" i="1"/>
  <c r="F394" i="1"/>
  <c r="E394" i="1"/>
  <c r="D394" i="1"/>
  <c r="C394" i="1"/>
  <c r="L393" i="1"/>
  <c r="K393" i="1"/>
  <c r="J393" i="1"/>
  <c r="I393" i="1"/>
  <c r="H393" i="1"/>
  <c r="G393" i="1"/>
  <c r="F393" i="1"/>
  <c r="E393" i="1"/>
  <c r="D393" i="1"/>
  <c r="C393" i="1"/>
  <c r="L392" i="1"/>
  <c r="K392" i="1"/>
  <c r="J392" i="1"/>
  <c r="I392" i="1"/>
  <c r="H392" i="1"/>
  <c r="G392" i="1"/>
  <c r="F392" i="1"/>
  <c r="E392" i="1"/>
  <c r="D392" i="1"/>
  <c r="C392" i="1"/>
  <c r="D390" i="1"/>
  <c r="C390" i="1"/>
  <c r="L387" i="1"/>
  <c r="L388" i="1" s="1"/>
  <c r="K387" i="1"/>
  <c r="K389" i="1" s="1"/>
  <c r="J387" i="1"/>
  <c r="J389" i="1" s="1"/>
  <c r="I387" i="1"/>
  <c r="I389" i="1" s="1"/>
  <c r="H387" i="1"/>
  <c r="H389" i="1" s="1"/>
  <c r="G387" i="1"/>
  <c r="G389" i="1" s="1"/>
  <c r="F387" i="1"/>
  <c r="F388" i="1" s="1"/>
  <c r="E387" i="1"/>
  <c r="E388" i="1" s="1"/>
  <c r="D387" i="1"/>
  <c r="D389" i="1" s="1"/>
  <c r="C387" i="1"/>
  <c r="C389" i="1" s="1"/>
  <c r="D363" i="1"/>
  <c r="E363" i="1" s="1"/>
  <c r="F363" i="1" s="1"/>
  <c r="G363" i="1" s="1"/>
  <c r="H363" i="1" s="1"/>
  <c r="I363" i="1" s="1"/>
  <c r="J363" i="1" s="1"/>
  <c r="K363" i="1" s="1"/>
  <c r="L363" i="1" s="1"/>
  <c r="C363" i="1"/>
  <c r="L375" i="1"/>
  <c r="K375" i="1"/>
  <c r="J375" i="1"/>
  <c r="I375" i="1"/>
  <c r="H375" i="1"/>
  <c r="G375" i="1"/>
  <c r="F375" i="1"/>
  <c r="E375" i="1"/>
  <c r="D375" i="1"/>
  <c r="C375" i="1"/>
  <c r="L371" i="1"/>
  <c r="K371" i="1"/>
  <c r="J371" i="1"/>
  <c r="I371" i="1"/>
  <c r="H371" i="1"/>
  <c r="G371" i="1"/>
  <c r="F371" i="1"/>
  <c r="E371" i="1"/>
  <c r="D371" i="1"/>
  <c r="C371" i="1"/>
  <c r="L370" i="1"/>
  <c r="K370" i="1"/>
  <c r="J370" i="1"/>
  <c r="I370" i="1"/>
  <c r="H370" i="1"/>
  <c r="G370" i="1"/>
  <c r="F370" i="1"/>
  <c r="E370" i="1"/>
  <c r="D370" i="1"/>
  <c r="C370" i="1"/>
  <c r="L369" i="1"/>
  <c r="K369" i="1"/>
  <c r="J369" i="1"/>
  <c r="I369" i="1"/>
  <c r="H369" i="1"/>
  <c r="G369" i="1"/>
  <c r="F369" i="1"/>
  <c r="E369" i="1"/>
  <c r="D369" i="1"/>
  <c r="C369" i="1"/>
  <c r="E368" i="1"/>
  <c r="D368" i="1"/>
  <c r="C368" i="1"/>
  <c r="L367" i="1"/>
  <c r="K367" i="1"/>
  <c r="J367" i="1"/>
  <c r="I367" i="1"/>
  <c r="H367" i="1"/>
  <c r="G367" i="1"/>
  <c r="F367" i="1"/>
  <c r="E367" i="1"/>
  <c r="D367" i="1"/>
  <c r="C367" i="1"/>
  <c r="L366" i="1"/>
  <c r="K366" i="1"/>
  <c r="J366" i="1"/>
  <c r="I366" i="1"/>
  <c r="H366" i="1"/>
  <c r="G366" i="1"/>
  <c r="F366" i="1"/>
  <c r="E366" i="1"/>
  <c r="D366" i="1"/>
  <c r="C366" i="1"/>
  <c r="L365" i="1"/>
  <c r="K365" i="1"/>
  <c r="J365" i="1"/>
  <c r="I365" i="1"/>
  <c r="H365" i="1"/>
  <c r="G365" i="1"/>
  <c r="F365" i="1"/>
  <c r="E365" i="1"/>
  <c r="D365" i="1"/>
  <c r="C365" i="1"/>
  <c r="L360" i="1"/>
  <c r="L362" i="1" s="1"/>
  <c r="K360" i="1"/>
  <c r="K362" i="1" s="1"/>
  <c r="J360" i="1"/>
  <c r="J361" i="1" s="1"/>
  <c r="I360" i="1"/>
  <c r="I361" i="1" s="1"/>
  <c r="H360" i="1"/>
  <c r="H362" i="1" s="1"/>
  <c r="G360" i="1"/>
  <c r="G362" i="1" s="1"/>
  <c r="F360" i="1"/>
  <c r="F362" i="1" s="1"/>
  <c r="E360" i="1"/>
  <c r="E362" i="1" s="1"/>
  <c r="D360" i="1"/>
  <c r="D362" i="1" s="1"/>
  <c r="C360" i="1"/>
  <c r="C362" i="1" s="1"/>
  <c r="C13" i="2"/>
  <c r="C11" i="2"/>
  <c r="F344" i="1"/>
  <c r="G344" i="1"/>
  <c r="H344" i="1"/>
  <c r="I344" i="1"/>
  <c r="J344" i="1"/>
  <c r="K344" i="1"/>
  <c r="L344" i="1"/>
  <c r="F343" i="1"/>
  <c r="G343" i="1"/>
  <c r="H343" i="1"/>
  <c r="I343" i="1"/>
  <c r="J343" i="1"/>
  <c r="K343" i="1"/>
  <c r="L343" i="1"/>
  <c r="F340" i="1"/>
  <c r="G340" i="1"/>
  <c r="H340" i="1"/>
  <c r="I340" i="1"/>
  <c r="J340" i="1"/>
  <c r="K340" i="1"/>
  <c r="L340" i="1"/>
  <c r="F342" i="1"/>
  <c r="G342" i="1"/>
  <c r="H342" i="1"/>
  <c r="I342" i="1"/>
  <c r="J342" i="1"/>
  <c r="K342" i="1"/>
  <c r="L342" i="1"/>
  <c r="F339" i="1"/>
  <c r="G339" i="1"/>
  <c r="H339" i="1"/>
  <c r="I339" i="1"/>
  <c r="J339" i="1"/>
  <c r="K339" i="1"/>
  <c r="L339" i="1"/>
  <c r="F338" i="1"/>
  <c r="G338" i="1"/>
  <c r="H338" i="1"/>
  <c r="I338" i="1"/>
  <c r="J338" i="1"/>
  <c r="K338" i="1"/>
  <c r="L338" i="1"/>
  <c r="F333" i="1"/>
  <c r="F334" i="1" s="1"/>
  <c r="G333" i="1"/>
  <c r="G335" i="1" s="1"/>
  <c r="H333" i="1"/>
  <c r="H335" i="1" s="1"/>
  <c r="I333" i="1"/>
  <c r="I334" i="1" s="1"/>
  <c r="J333" i="1"/>
  <c r="J334" i="1" s="1"/>
  <c r="K333" i="1"/>
  <c r="K335" i="1" s="1"/>
  <c r="L333" i="1"/>
  <c r="L335" i="1" s="1"/>
  <c r="L348" i="1"/>
  <c r="K348" i="1"/>
  <c r="J348" i="1"/>
  <c r="I348" i="1"/>
  <c r="H348" i="1"/>
  <c r="G348" i="1"/>
  <c r="F348" i="1"/>
  <c r="C306" i="1"/>
  <c r="C308" i="1" s="1"/>
  <c r="L321" i="1"/>
  <c r="K321" i="1"/>
  <c r="J321" i="1"/>
  <c r="I321" i="1"/>
  <c r="H321" i="1"/>
  <c r="G321" i="1"/>
  <c r="F321" i="1"/>
  <c r="E321" i="1"/>
  <c r="D321" i="1"/>
  <c r="C321" i="1"/>
  <c r="L317" i="1"/>
  <c r="K317" i="1"/>
  <c r="J317" i="1"/>
  <c r="I317" i="1"/>
  <c r="H317" i="1"/>
  <c r="G317" i="1"/>
  <c r="F317" i="1"/>
  <c r="E317" i="1"/>
  <c r="D317" i="1"/>
  <c r="C317" i="1"/>
  <c r="L316" i="1"/>
  <c r="K316" i="1"/>
  <c r="J316" i="1"/>
  <c r="I316" i="1"/>
  <c r="H316" i="1"/>
  <c r="G316" i="1"/>
  <c r="F316" i="1"/>
  <c r="E316" i="1"/>
  <c r="D316" i="1"/>
  <c r="C316" i="1"/>
  <c r="L315" i="1"/>
  <c r="K315" i="1"/>
  <c r="J315" i="1"/>
  <c r="I315" i="1"/>
  <c r="H315" i="1"/>
  <c r="G315" i="1"/>
  <c r="F315" i="1"/>
  <c r="E315" i="1"/>
  <c r="D315" i="1"/>
  <c r="C315" i="1"/>
  <c r="E314" i="1"/>
  <c r="D314" i="1"/>
  <c r="C314" i="1"/>
  <c r="L313" i="1"/>
  <c r="K313" i="1"/>
  <c r="J313" i="1"/>
  <c r="I313" i="1"/>
  <c r="H313" i="1"/>
  <c r="G313" i="1"/>
  <c r="F313" i="1"/>
  <c r="E313" i="1"/>
  <c r="D313" i="1"/>
  <c r="C313" i="1"/>
  <c r="L312" i="1"/>
  <c r="K312" i="1"/>
  <c r="J312" i="1"/>
  <c r="I312" i="1"/>
  <c r="H312" i="1"/>
  <c r="G312" i="1"/>
  <c r="F312" i="1"/>
  <c r="E312" i="1"/>
  <c r="D312" i="1"/>
  <c r="C312" i="1"/>
  <c r="L311" i="1"/>
  <c r="K311" i="1"/>
  <c r="J311" i="1"/>
  <c r="I311" i="1"/>
  <c r="H311" i="1"/>
  <c r="G311" i="1"/>
  <c r="F311" i="1"/>
  <c r="E311" i="1"/>
  <c r="D311" i="1"/>
  <c r="C311" i="1"/>
  <c r="C309" i="1"/>
  <c r="D309" i="1" s="1"/>
  <c r="E309" i="1" s="1"/>
  <c r="L306" i="1"/>
  <c r="L308" i="1" s="1"/>
  <c r="K306" i="1"/>
  <c r="K308" i="1" s="1"/>
  <c r="J306" i="1"/>
  <c r="J307" i="1" s="1"/>
  <c r="I306" i="1"/>
  <c r="I307" i="1" s="1"/>
  <c r="H306" i="1"/>
  <c r="H308" i="1" s="1"/>
  <c r="G306" i="1"/>
  <c r="G308" i="1" s="1"/>
  <c r="F306" i="1"/>
  <c r="F307" i="1" s="1"/>
  <c r="E306" i="1"/>
  <c r="E308" i="1" s="1"/>
  <c r="D306" i="1"/>
  <c r="D308" i="1" s="1"/>
  <c r="L294" i="1"/>
  <c r="K294" i="1"/>
  <c r="J294" i="1"/>
  <c r="I294" i="1"/>
  <c r="H294" i="1"/>
  <c r="G294" i="1"/>
  <c r="F294" i="1"/>
  <c r="E294" i="1"/>
  <c r="D294" i="1"/>
  <c r="C294" i="1"/>
  <c r="L290" i="1"/>
  <c r="K290" i="1"/>
  <c r="J290" i="1"/>
  <c r="I290" i="1"/>
  <c r="H290" i="1"/>
  <c r="G290" i="1"/>
  <c r="F290" i="1"/>
  <c r="E290" i="1"/>
  <c r="D290" i="1"/>
  <c r="C290" i="1"/>
  <c r="L289" i="1"/>
  <c r="K289" i="1"/>
  <c r="J289" i="1"/>
  <c r="I289" i="1"/>
  <c r="H289" i="1"/>
  <c r="G289" i="1"/>
  <c r="F289" i="1"/>
  <c r="E289" i="1"/>
  <c r="D289" i="1"/>
  <c r="C289" i="1"/>
  <c r="L288" i="1"/>
  <c r="K288" i="1"/>
  <c r="J288" i="1"/>
  <c r="I288" i="1"/>
  <c r="H288" i="1"/>
  <c r="G288" i="1"/>
  <c r="F288" i="1"/>
  <c r="E288" i="1"/>
  <c r="D288" i="1"/>
  <c r="C288" i="1"/>
  <c r="E287" i="1"/>
  <c r="D287" i="1"/>
  <c r="C287" i="1"/>
  <c r="L286" i="1"/>
  <c r="K286" i="1"/>
  <c r="J286" i="1"/>
  <c r="I286" i="1"/>
  <c r="H286" i="1"/>
  <c r="G286" i="1"/>
  <c r="F286" i="1"/>
  <c r="E286" i="1"/>
  <c r="D286" i="1"/>
  <c r="C286" i="1"/>
  <c r="L285" i="1"/>
  <c r="K285" i="1"/>
  <c r="J285" i="1"/>
  <c r="I285" i="1"/>
  <c r="H285" i="1"/>
  <c r="G285" i="1"/>
  <c r="F285" i="1"/>
  <c r="E285" i="1"/>
  <c r="D285" i="1"/>
  <c r="C285" i="1"/>
  <c r="L284" i="1"/>
  <c r="K284" i="1"/>
  <c r="J284" i="1"/>
  <c r="I284" i="1"/>
  <c r="H284" i="1"/>
  <c r="G284" i="1"/>
  <c r="F284" i="1"/>
  <c r="E284" i="1"/>
  <c r="D284" i="1"/>
  <c r="C284" i="1"/>
  <c r="C282" i="1"/>
  <c r="L279" i="1"/>
  <c r="L281" i="1" s="1"/>
  <c r="K279" i="1"/>
  <c r="K280" i="1" s="1"/>
  <c r="J279" i="1"/>
  <c r="J280" i="1" s="1"/>
  <c r="I279" i="1"/>
  <c r="I280" i="1" s="1"/>
  <c r="H279" i="1"/>
  <c r="H281" i="1" s="1"/>
  <c r="G279" i="1"/>
  <c r="G280" i="1" s="1"/>
  <c r="F279" i="1"/>
  <c r="F281" i="1" s="1"/>
  <c r="E279" i="1"/>
  <c r="E281" i="1" s="1"/>
  <c r="D279" i="1"/>
  <c r="D280" i="1" s="1"/>
  <c r="C279" i="1"/>
  <c r="C280" i="1" s="1"/>
  <c r="L267" i="1"/>
  <c r="K267" i="1"/>
  <c r="J267" i="1"/>
  <c r="I267" i="1"/>
  <c r="H267" i="1"/>
  <c r="G267" i="1"/>
  <c r="F267" i="1"/>
  <c r="E267" i="1"/>
  <c r="D267" i="1"/>
  <c r="C267" i="1"/>
  <c r="L263" i="1"/>
  <c r="K263" i="1"/>
  <c r="J263" i="1"/>
  <c r="I263" i="1"/>
  <c r="H263" i="1"/>
  <c r="G263" i="1"/>
  <c r="F263" i="1"/>
  <c r="E263" i="1"/>
  <c r="D263" i="1"/>
  <c r="C263" i="1"/>
  <c r="L262" i="1"/>
  <c r="K262" i="1"/>
  <c r="J262" i="1"/>
  <c r="I262" i="1"/>
  <c r="H262" i="1"/>
  <c r="G262" i="1"/>
  <c r="F262" i="1"/>
  <c r="E262" i="1"/>
  <c r="D262" i="1"/>
  <c r="C262" i="1"/>
  <c r="L261" i="1"/>
  <c r="K261" i="1"/>
  <c r="J261" i="1"/>
  <c r="I261" i="1"/>
  <c r="H261" i="1"/>
  <c r="G261" i="1"/>
  <c r="F261" i="1"/>
  <c r="E261" i="1"/>
  <c r="D261" i="1"/>
  <c r="C261" i="1"/>
  <c r="E260" i="1"/>
  <c r="D260" i="1"/>
  <c r="C260" i="1"/>
  <c r="L259" i="1"/>
  <c r="K259" i="1"/>
  <c r="J259" i="1"/>
  <c r="I259" i="1"/>
  <c r="H259" i="1"/>
  <c r="G259" i="1"/>
  <c r="F259" i="1"/>
  <c r="E259" i="1"/>
  <c r="D259" i="1"/>
  <c r="C259" i="1"/>
  <c r="L258" i="1"/>
  <c r="K258" i="1"/>
  <c r="J258" i="1"/>
  <c r="I258" i="1"/>
  <c r="H258" i="1"/>
  <c r="G258" i="1"/>
  <c r="F258" i="1"/>
  <c r="E258" i="1"/>
  <c r="D258" i="1"/>
  <c r="C258" i="1"/>
  <c r="L257" i="1"/>
  <c r="K257" i="1"/>
  <c r="J257" i="1"/>
  <c r="I257" i="1"/>
  <c r="H257" i="1"/>
  <c r="G257" i="1"/>
  <c r="F257" i="1"/>
  <c r="E257" i="1"/>
  <c r="D257" i="1"/>
  <c r="C257" i="1"/>
  <c r="C255" i="1"/>
  <c r="L252" i="1"/>
  <c r="L254" i="1" s="1"/>
  <c r="K252" i="1"/>
  <c r="K253" i="1" s="1"/>
  <c r="J252" i="1"/>
  <c r="J254" i="1" s="1"/>
  <c r="I252" i="1"/>
  <c r="I253" i="1" s="1"/>
  <c r="H252" i="1"/>
  <c r="H254" i="1" s="1"/>
  <c r="G252" i="1"/>
  <c r="G254" i="1" s="1"/>
  <c r="F252" i="1"/>
  <c r="F254" i="1" s="1"/>
  <c r="E252" i="1"/>
  <c r="E254" i="1" s="1"/>
  <c r="D252" i="1"/>
  <c r="D253" i="1" s="1"/>
  <c r="C252" i="1"/>
  <c r="C253" i="1" s="1"/>
  <c r="D225" i="1"/>
  <c r="D226" i="1" s="1"/>
  <c r="E225" i="1"/>
  <c r="E227" i="1" s="1"/>
  <c r="F225" i="1"/>
  <c r="F227" i="1" s="1"/>
  <c r="G225" i="1"/>
  <c r="G227" i="1" s="1"/>
  <c r="H225" i="1"/>
  <c r="I225" i="1"/>
  <c r="I227" i="1" s="1"/>
  <c r="J225" i="1"/>
  <c r="J227" i="1" s="1"/>
  <c r="K225" i="1"/>
  <c r="K227" i="1" s="1"/>
  <c r="L225" i="1"/>
  <c r="L227" i="1" s="1"/>
  <c r="C225" i="1"/>
  <c r="C227" i="1" s="1"/>
  <c r="L240" i="1"/>
  <c r="K240" i="1"/>
  <c r="J240" i="1"/>
  <c r="I240" i="1"/>
  <c r="H240" i="1"/>
  <c r="G240" i="1"/>
  <c r="F240" i="1"/>
  <c r="E240" i="1"/>
  <c r="D240" i="1"/>
  <c r="C240" i="1"/>
  <c r="L236" i="1"/>
  <c r="K236" i="1"/>
  <c r="J236" i="1"/>
  <c r="I236" i="1"/>
  <c r="H236" i="1"/>
  <c r="G236" i="1"/>
  <c r="F236" i="1"/>
  <c r="E236" i="1"/>
  <c r="D236" i="1"/>
  <c r="C236" i="1"/>
  <c r="L235" i="1"/>
  <c r="K235" i="1"/>
  <c r="J235" i="1"/>
  <c r="I235" i="1"/>
  <c r="H235" i="1"/>
  <c r="G235" i="1"/>
  <c r="F235" i="1"/>
  <c r="E235" i="1"/>
  <c r="D235" i="1"/>
  <c r="C235" i="1"/>
  <c r="L234" i="1"/>
  <c r="K234" i="1"/>
  <c r="J234" i="1"/>
  <c r="I234" i="1"/>
  <c r="H234" i="1"/>
  <c r="G234" i="1"/>
  <c r="F234" i="1"/>
  <c r="E234" i="1"/>
  <c r="D234" i="1"/>
  <c r="C234" i="1"/>
  <c r="E233" i="1"/>
  <c r="D233" i="1"/>
  <c r="C233" i="1"/>
  <c r="L232" i="1"/>
  <c r="K232" i="1"/>
  <c r="J232" i="1"/>
  <c r="I232" i="1"/>
  <c r="H232" i="1"/>
  <c r="G232" i="1"/>
  <c r="F232" i="1"/>
  <c r="E232" i="1"/>
  <c r="D232" i="1"/>
  <c r="C232" i="1"/>
  <c r="L231" i="1"/>
  <c r="K231" i="1"/>
  <c r="J231" i="1"/>
  <c r="I231" i="1"/>
  <c r="H231" i="1"/>
  <c r="G231" i="1"/>
  <c r="F231" i="1"/>
  <c r="E231" i="1"/>
  <c r="D231" i="1"/>
  <c r="C231" i="1"/>
  <c r="L230" i="1"/>
  <c r="K230" i="1"/>
  <c r="J230" i="1"/>
  <c r="I230" i="1"/>
  <c r="H230" i="1"/>
  <c r="G230" i="1"/>
  <c r="F230" i="1"/>
  <c r="E230" i="1"/>
  <c r="D230" i="1"/>
  <c r="C230" i="1"/>
  <c r="C228" i="1"/>
  <c r="D228" i="1" s="1"/>
  <c r="E228" i="1" s="1"/>
  <c r="F228" i="1" s="1"/>
  <c r="J226" i="1"/>
  <c r="L213" i="1"/>
  <c r="K213" i="1"/>
  <c r="J213" i="1"/>
  <c r="I213" i="1"/>
  <c r="H213" i="1"/>
  <c r="G213" i="1"/>
  <c r="F213" i="1"/>
  <c r="E213" i="1"/>
  <c r="D213" i="1"/>
  <c r="C213" i="1"/>
  <c r="L209" i="1"/>
  <c r="K209" i="1"/>
  <c r="J209" i="1"/>
  <c r="I209" i="1"/>
  <c r="H209" i="1"/>
  <c r="G209" i="1"/>
  <c r="F209" i="1"/>
  <c r="E209" i="1"/>
  <c r="D209" i="1"/>
  <c r="C209" i="1"/>
  <c r="L208" i="1"/>
  <c r="K208" i="1"/>
  <c r="J208" i="1"/>
  <c r="I208" i="1"/>
  <c r="H208" i="1"/>
  <c r="G208" i="1"/>
  <c r="F208" i="1"/>
  <c r="E208" i="1"/>
  <c r="D208" i="1"/>
  <c r="C208" i="1"/>
  <c r="L207" i="1"/>
  <c r="K207" i="1"/>
  <c r="J207" i="1"/>
  <c r="I207" i="1"/>
  <c r="H207" i="1"/>
  <c r="G207" i="1"/>
  <c r="F207" i="1"/>
  <c r="E207" i="1"/>
  <c r="D207" i="1"/>
  <c r="C207" i="1"/>
  <c r="E206" i="1"/>
  <c r="D206" i="1"/>
  <c r="C206" i="1"/>
  <c r="L205" i="1"/>
  <c r="K205" i="1"/>
  <c r="J205" i="1"/>
  <c r="I205" i="1"/>
  <c r="H205" i="1"/>
  <c r="G205" i="1"/>
  <c r="F205" i="1"/>
  <c r="E205" i="1"/>
  <c r="D205" i="1"/>
  <c r="C205" i="1"/>
  <c r="L204" i="1"/>
  <c r="K204" i="1"/>
  <c r="J204" i="1"/>
  <c r="I204" i="1"/>
  <c r="H204" i="1"/>
  <c r="G204" i="1"/>
  <c r="F204" i="1"/>
  <c r="E204" i="1"/>
  <c r="D204" i="1"/>
  <c r="C204" i="1"/>
  <c r="L203" i="1"/>
  <c r="K203" i="1"/>
  <c r="J203" i="1"/>
  <c r="I203" i="1"/>
  <c r="H203" i="1"/>
  <c r="G203" i="1"/>
  <c r="F203" i="1"/>
  <c r="E203" i="1"/>
  <c r="D203" i="1"/>
  <c r="C203" i="1"/>
  <c r="C201" i="1"/>
  <c r="L198" i="1"/>
  <c r="L200" i="1" s="1"/>
  <c r="K198" i="1"/>
  <c r="K200" i="1" s="1"/>
  <c r="J198" i="1"/>
  <c r="J200" i="1" s="1"/>
  <c r="I198" i="1"/>
  <c r="I199" i="1" s="1"/>
  <c r="H198" i="1"/>
  <c r="H200" i="1" s="1"/>
  <c r="G198" i="1"/>
  <c r="G200" i="1" s="1"/>
  <c r="F198" i="1"/>
  <c r="F200" i="1" s="1"/>
  <c r="E198" i="1"/>
  <c r="E199" i="1" s="1"/>
  <c r="D198" i="1"/>
  <c r="D200" i="1" s="1"/>
  <c r="C198" i="1"/>
  <c r="C199" i="1" s="1"/>
  <c r="L186" i="1"/>
  <c r="K186" i="1"/>
  <c r="J186" i="1"/>
  <c r="I186" i="1"/>
  <c r="H186" i="1"/>
  <c r="G186" i="1"/>
  <c r="F186" i="1"/>
  <c r="E186" i="1"/>
  <c r="D186" i="1"/>
  <c r="C186" i="1"/>
  <c r="L182" i="1"/>
  <c r="K182" i="1"/>
  <c r="J182" i="1"/>
  <c r="I182" i="1"/>
  <c r="H182" i="1"/>
  <c r="G182" i="1"/>
  <c r="F182" i="1"/>
  <c r="E182" i="1"/>
  <c r="D182" i="1"/>
  <c r="C182" i="1"/>
  <c r="L181" i="1"/>
  <c r="K181" i="1"/>
  <c r="J181" i="1"/>
  <c r="I181" i="1"/>
  <c r="H181" i="1"/>
  <c r="G181" i="1"/>
  <c r="F181" i="1"/>
  <c r="E181" i="1"/>
  <c r="D181" i="1"/>
  <c r="C181" i="1"/>
  <c r="L180" i="1"/>
  <c r="K180" i="1"/>
  <c r="J180" i="1"/>
  <c r="I180" i="1"/>
  <c r="H180" i="1"/>
  <c r="G180" i="1"/>
  <c r="F180" i="1"/>
  <c r="E180" i="1"/>
  <c r="D180" i="1"/>
  <c r="C180" i="1"/>
  <c r="E179" i="1"/>
  <c r="D179" i="1"/>
  <c r="C179" i="1"/>
  <c r="L178" i="1"/>
  <c r="K178" i="1"/>
  <c r="J178" i="1"/>
  <c r="I178" i="1"/>
  <c r="H178" i="1"/>
  <c r="G178" i="1"/>
  <c r="F178" i="1"/>
  <c r="E178" i="1"/>
  <c r="D178" i="1"/>
  <c r="C178" i="1"/>
  <c r="L177" i="1"/>
  <c r="K177" i="1"/>
  <c r="J177" i="1"/>
  <c r="I177" i="1"/>
  <c r="H177" i="1"/>
  <c r="G177" i="1"/>
  <c r="F177" i="1"/>
  <c r="E177" i="1"/>
  <c r="D177" i="1"/>
  <c r="C177" i="1"/>
  <c r="L176" i="1"/>
  <c r="K176" i="1"/>
  <c r="J176" i="1"/>
  <c r="I176" i="1"/>
  <c r="H176" i="1"/>
  <c r="G176" i="1"/>
  <c r="F176" i="1"/>
  <c r="E176" i="1"/>
  <c r="D176" i="1"/>
  <c r="C176" i="1"/>
  <c r="C174" i="1"/>
  <c r="L171" i="1"/>
  <c r="L173" i="1" s="1"/>
  <c r="K171" i="1"/>
  <c r="K173" i="1" s="1"/>
  <c r="J171" i="1"/>
  <c r="J173" i="1" s="1"/>
  <c r="I171" i="1"/>
  <c r="I172" i="1" s="1"/>
  <c r="H171" i="1"/>
  <c r="H173" i="1" s="1"/>
  <c r="G171" i="1"/>
  <c r="G172" i="1" s="1"/>
  <c r="F171" i="1"/>
  <c r="F173" i="1" s="1"/>
  <c r="E171" i="1"/>
  <c r="E173" i="1" s="1"/>
  <c r="D171" i="1"/>
  <c r="D173" i="1" s="1"/>
  <c r="C171" i="1"/>
  <c r="C172" i="1" s="1"/>
  <c r="L159" i="1"/>
  <c r="K159" i="1"/>
  <c r="J159" i="1"/>
  <c r="I159" i="1"/>
  <c r="H159" i="1"/>
  <c r="G159" i="1"/>
  <c r="F159" i="1"/>
  <c r="E159" i="1"/>
  <c r="D159" i="1"/>
  <c r="C159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C153" i="1"/>
  <c r="E152" i="1"/>
  <c r="D152" i="1"/>
  <c r="C152" i="1"/>
  <c r="L151" i="1"/>
  <c r="K151" i="1"/>
  <c r="J151" i="1"/>
  <c r="I151" i="1"/>
  <c r="H151" i="1"/>
  <c r="G151" i="1"/>
  <c r="F151" i="1"/>
  <c r="E151" i="1"/>
  <c r="D151" i="1"/>
  <c r="C151" i="1"/>
  <c r="L150" i="1"/>
  <c r="K150" i="1"/>
  <c r="J150" i="1"/>
  <c r="I150" i="1"/>
  <c r="H150" i="1"/>
  <c r="G150" i="1"/>
  <c r="F150" i="1"/>
  <c r="E150" i="1"/>
  <c r="D150" i="1"/>
  <c r="C150" i="1"/>
  <c r="L149" i="1"/>
  <c r="K149" i="1"/>
  <c r="J149" i="1"/>
  <c r="I149" i="1"/>
  <c r="H149" i="1"/>
  <c r="G149" i="1"/>
  <c r="F149" i="1"/>
  <c r="E149" i="1"/>
  <c r="D149" i="1"/>
  <c r="C149" i="1"/>
  <c r="C147" i="1"/>
  <c r="D147" i="1" s="1"/>
  <c r="E147" i="1" s="1"/>
  <c r="L144" i="1"/>
  <c r="L146" i="1" s="1"/>
  <c r="K144" i="1"/>
  <c r="K146" i="1" s="1"/>
  <c r="J144" i="1"/>
  <c r="J146" i="1" s="1"/>
  <c r="I144" i="1"/>
  <c r="I145" i="1" s="1"/>
  <c r="H144" i="1"/>
  <c r="H146" i="1" s="1"/>
  <c r="G144" i="1"/>
  <c r="G146" i="1" s="1"/>
  <c r="F144" i="1"/>
  <c r="F146" i="1" s="1"/>
  <c r="E144" i="1"/>
  <c r="E146" i="1" s="1"/>
  <c r="D144" i="1"/>
  <c r="D146" i="1" s="1"/>
  <c r="C144" i="1"/>
  <c r="C145" i="1" s="1"/>
  <c r="D117" i="1"/>
  <c r="D119" i="1" s="1"/>
  <c r="E117" i="1"/>
  <c r="F117" i="1"/>
  <c r="G117" i="1"/>
  <c r="H117" i="1"/>
  <c r="H118" i="1" s="1"/>
  <c r="I117" i="1"/>
  <c r="I118" i="1" s="1"/>
  <c r="J117" i="1"/>
  <c r="K117" i="1"/>
  <c r="K119" i="1" s="1"/>
  <c r="L117" i="1"/>
  <c r="C117" i="1"/>
  <c r="C119" i="1" s="1"/>
  <c r="L132" i="1"/>
  <c r="K132" i="1"/>
  <c r="J132" i="1"/>
  <c r="I132" i="1"/>
  <c r="H132" i="1"/>
  <c r="G132" i="1"/>
  <c r="F132" i="1"/>
  <c r="E132" i="1"/>
  <c r="D132" i="1"/>
  <c r="C132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C127" i="1"/>
  <c r="L126" i="1"/>
  <c r="K126" i="1"/>
  <c r="J126" i="1"/>
  <c r="I126" i="1"/>
  <c r="H126" i="1"/>
  <c r="G126" i="1"/>
  <c r="F126" i="1"/>
  <c r="E126" i="1"/>
  <c r="D126" i="1"/>
  <c r="C126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C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C120" i="1"/>
  <c r="D120" i="1" s="1"/>
  <c r="J119" i="1"/>
  <c r="D99" i="1"/>
  <c r="E99" i="1"/>
  <c r="F99" i="1"/>
  <c r="G99" i="1"/>
  <c r="H99" i="1"/>
  <c r="I99" i="1"/>
  <c r="J99" i="1"/>
  <c r="K99" i="1"/>
  <c r="L99" i="1"/>
  <c r="C99" i="1"/>
  <c r="D72" i="1"/>
  <c r="E72" i="1"/>
  <c r="F72" i="1"/>
  <c r="G72" i="1"/>
  <c r="H72" i="1"/>
  <c r="I72" i="1"/>
  <c r="J72" i="1"/>
  <c r="K72" i="1"/>
  <c r="L72" i="1"/>
  <c r="C72" i="1"/>
  <c r="D45" i="1"/>
  <c r="E45" i="1"/>
  <c r="F45" i="1"/>
  <c r="G45" i="1"/>
  <c r="H45" i="1"/>
  <c r="I45" i="1"/>
  <c r="J45" i="1"/>
  <c r="K45" i="1"/>
  <c r="L45" i="1"/>
  <c r="C45" i="1"/>
  <c r="D18" i="1"/>
  <c r="E18" i="1"/>
  <c r="F18" i="1"/>
  <c r="G18" i="1"/>
  <c r="H18" i="1"/>
  <c r="I18" i="1"/>
  <c r="J18" i="1"/>
  <c r="K18" i="1"/>
  <c r="L18" i="1"/>
  <c r="C18" i="1"/>
  <c r="D97" i="1"/>
  <c r="E97" i="1"/>
  <c r="F97" i="1"/>
  <c r="G97" i="1"/>
  <c r="H97" i="1"/>
  <c r="I97" i="1"/>
  <c r="J97" i="1"/>
  <c r="K97" i="1"/>
  <c r="L97" i="1"/>
  <c r="C97" i="1"/>
  <c r="D70" i="1"/>
  <c r="E70" i="1"/>
  <c r="F70" i="1"/>
  <c r="G70" i="1"/>
  <c r="H70" i="1"/>
  <c r="I70" i="1"/>
  <c r="J70" i="1"/>
  <c r="K70" i="1"/>
  <c r="L70" i="1"/>
  <c r="C70" i="1"/>
  <c r="D43" i="1"/>
  <c r="E43" i="1"/>
  <c r="F43" i="1"/>
  <c r="G43" i="1"/>
  <c r="H43" i="1"/>
  <c r="I43" i="1"/>
  <c r="J43" i="1"/>
  <c r="K43" i="1"/>
  <c r="L43" i="1"/>
  <c r="C43" i="1"/>
  <c r="D16" i="1"/>
  <c r="E16" i="1"/>
  <c r="F16" i="1"/>
  <c r="G16" i="1"/>
  <c r="H16" i="1"/>
  <c r="I16" i="1"/>
  <c r="J16" i="1"/>
  <c r="K16" i="1"/>
  <c r="L16" i="1"/>
  <c r="C16" i="1"/>
  <c r="D95" i="1"/>
  <c r="E95" i="1"/>
  <c r="F95" i="1"/>
  <c r="G95" i="1"/>
  <c r="H95" i="1"/>
  <c r="I95" i="1"/>
  <c r="J95" i="1"/>
  <c r="K95" i="1"/>
  <c r="L95" i="1"/>
  <c r="C95" i="1"/>
  <c r="D68" i="1"/>
  <c r="E68" i="1"/>
  <c r="F68" i="1"/>
  <c r="G68" i="1"/>
  <c r="H68" i="1"/>
  <c r="I68" i="1"/>
  <c r="J68" i="1"/>
  <c r="K68" i="1"/>
  <c r="L68" i="1"/>
  <c r="C68" i="1"/>
  <c r="D41" i="1"/>
  <c r="E41" i="1"/>
  <c r="F41" i="1"/>
  <c r="G41" i="1"/>
  <c r="H41" i="1"/>
  <c r="I41" i="1"/>
  <c r="J41" i="1"/>
  <c r="K41" i="1"/>
  <c r="L41" i="1"/>
  <c r="C41" i="1"/>
  <c r="D14" i="1"/>
  <c r="E14" i="1"/>
  <c r="F14" i="1"/>
  <c r="G14" i="1"/>
  <c r="H14" i="1"/>
  <c r="I14" i="1"/>
  <c r="J14" i="1"/>
  <c r="K14" i="1"/>
  <c r="L14" i="1"/>
  <c r="C14" i="1"/>
  <c r="D105" i="1"/>
  <c r="E105" i="1"/>
  <c r="F105" i="1"/>
  <c r="G105" i="1"/>
  <c r="H105" i="1"/>
  <c r="I105" i="1"/>
  <c r="J105" i="1"/>
  <c r="K105" i="1"/>
  <c r="L105" i="1"/>
  <c r="C105" i="1"/>
  <c r="D78" i="1"/>
  <c r="E78" i="1"/>
  <c r="F78" i="1"/>
  <c r="G78" i="1"/>
  <c r="H78" i="1"/>
  <c r="I78" i="1"/>
  <c r="J78" i="1"/>
  <c r="K78" i="1"/>
  <c r="L78" i="1"/>
  <c r="C78" i="1"/>
  <c r="D51" i="1"/>
  <c r="E51" i="1"/>
  <c r="F51" i="1"/>
  <c r="G51" i="1"/>
  <c r="H51" i="1"/>
  <c r="I51" i="1"/>
  <c r="J51" i="1"/>
  <c r="K51" i="1"/>
  <c r="L51" i="1"/>
  <c r="C51" i="1"/>
  <c r="D24" i="1"/>
  <c r="E24" i="1"/>
  <c r="F24" i="1"/>
  <c r="G24" i="1"/>
  <c r="H24" i="1"/>
  <c r="I24" i="1"/>
  <c r="J24" i="1"/>
  <c r="K24" i="1"/>
  <c r="L24" i="1"/>
  <c r="C24" i="1"/>
  <c r="D96" i="1"/>
  <c r="E96" i="1"/>
  <c r="F96" i="1"/>
  <c r="G96" i="1"/>
  <c r="H96" i="1"/>
  <c r="I96" i="1"/>
  <c r="J96" i="1"/>
  <c r="K96" i="1"/>
  <c r="L96" i="1"/>
  <c r="C96" i="1"/>
  <c r="D69" i="1"/>
  <c r="E69" i="1"/>
  <c r="F69" i="1"/>
  <c r="G69" i="1"/>
  <c r="H69" i="1"/>
  <c r="I69" i="1"/>
  <c r="J69" i="1"/>
  <c r="K69" i="1"/>
  <c r="L69" i="1"/>
  <c r="C69" i="1"/>
  <c r="D42" i="1"/>
  <c r="E42" i="1"/>
  <c r="F42" i="1"/>
  <c r="G42" i="1"/>
  <c r="H42" i="1"/>
  <c r="I42" i="1"/>
  <c r="J42" i="1"/>
  <c r="K42" i="1"/>
  <c r="L42" i="1"/>
  <c r="C42" i="1"/>
  <c r="D15" i="1"/>
  <c r="E15" i="1"/>
  <c r="F15" i="1"/>
  <c r="G15" i="1"/>
  <c r="H15" i="1"/>
  <c r="I15" i="1"/>
  <c r="J15" i="1"/>
  <c r="K15" i="1"/>
  <c r="L15" i="1"/>
  <c r="C15" i="1"/>
  <c r="B15" i="2"/>
  <c r="B19" i="2"/>
  <c r="F19" i="1" s="1"/>
  <c r="F17" i="2"/>
  <c r="E17" i="1" s="1"/>
  <c r="D17" i="2"/>
  <c r="D98" i="1" s="1"/>
  <c r="B13" i="2"/>
  <c r="B9" i="2"/>
  <c r="I9" i="1" s="1"/>
  <c r="I10" i="1" s="1"/>
  <c r="B21" i="2"/>
  <c r="D20" i="1" s="1"/>
  <c r="B17" i="2"/>
  <c r="C98" i="1" s="1"/>
  <c r="B11" i="2"/>
  <c r="C93" i="1" s="1"/>
  <c r="H1361" i="1" l="1"/>
  <c r="F1306" i="1"/>
  <c r="D1333" i="1"/>
  <c r="L1306" i="1"/>
  <c r="E1441" i="1"/>
  <c r="J1333" i="1"/>
  <c r="C1145" i="1"/>
  <c r="C1147" i="1" s="1"/>
  <c r="C1157" i="1" s="1"/>
  <c r="G442" i="1"/>
  <c r="F658" i="1"/>
  <c r="F661" i="1" s="1"/>
  <c r="F671" i="1" s="1"/>
  <c r="E983" i="1"/>
  <c r="L442" i="1"/>
  <c r="F442" i="1"/>
  <c r="G1603" i="1"/>
  <c r="L658" i="1"/>
  <c r="E1063" i="1"/>
  <c r="G1117" i="1"/>
  <c r="K1063" i="1"/>
  <c r="I1090" i="1"/>
  <c r="J551" i="1"/>
  <c r="F551" i="1"/>
  <c r="D875" i="1"/>
  <c r="D877" i="1" s="1"/>
  <c r="D885" i="1" s="1"/>
  <c r="D1009" i="1"/>
  <c r="L1064" i="1"/>
  <c r="L551" i="1"/>
  <c r="L983" i="1"/>
  <c r="J1009" i="1"/>
  <c r="J1171" i="1"/>
  <c r="H1036" i="1"/>
  <c r="I119" i="1"/>
  <c r="F982" i="1"/>
  <c r="F1064" i="1"/>
  <c r="C1280" i="1"/>
  <c r="C1282" i="1" s="1"/>
  <c r="C1290" i="1" s="1"/>
  <c r="I1577" i="1"/>
  <c r="G1199" i="1"/>
  <c r="H1576" i="1"/>
  <c r="D1415" i="1"/>
  <c r="J1604" i="1"/>
  <c r="L928" i="1"/>
  <c r="H1145" i="1"/>
  <c r="F1171" i="1"/>
  <c r="F1174" i="1" s="1"/>
  <c r="F1182" i="1" s="1"/>
  <c r="I1252" i="1"/>
  <c r="F1469" i="1"/>
  <c r="F1471" i="1" s="1"/>
  <c r="F1481" i="1" s="1"/>
  <c r="I1604" i="1"/>
  <c r="F1009" i="1"/>
  <c r="G1090" i="1"/>
  <c r="D227" i="1"/>
  <c r="D229" i="1" s="1"/>
  <c r="D239" i="1" s="1"/>
  <c r="J1037" i="1"/>
  <c r="H1225" i="1"/>
  <c r="I362" i="1"/>
  <c r="H982" i="1"/>
  <c r="L1009" i="1"/>
  <c r="H1253" i="1"/>
  <c r="D1279" i="1"/>
  <c r="D1282" i="1" s="1"/>
  <c r="D1290" i="1" s="1"/>
  <c r="H1549" i="1"/>
  <c r="C1576" i="1"/>
  <c r="C1579" i="1" s="1"/>
  <c r="C1587" i="1" s="1"/>
  <c r="J199" i="1"/>
  <c r="D281" i="1"/>
  <c r="L1171" i="1"/>
  <c r="L1469" i="1"/>
  <c r="G1522" i="1"/>
  <c r="G604" i="1"/>
  <c r="G607" i="1" s="1"/>
  <c r="G617" i="1" s="1"/>
  <c r="H1063" i="1"/>
  <c r="F1091" i="1"/>
  <c r="C1468" i="1"/>
  <c r="C1471" i="1" s="1"/>
  <c r="C1479" i="1" s="1"/>
  <c r="J1117" i="1"/>
  <c r="C1361" i="1"/>
  <c r="C1363" i="1" s="1"/>
  <c r="C1372" i="1" s="1"/>
  <c r="D496" i="1"/>
  <c r="D499" i="1" s="1"/>
  <c r="K1144" i="1"/>
  <c r="E1550" i="1"/>
  <c r="E1552" i="1" s="1"/>
  <c r="E1562" i="1" s="1"/>
  <c r="E334" i="1"/>
  <c r="E337" i="1" s="1"/>
  <c r="E346" i="1" s="1"/>
  <c r="K199" i="1"/>
  <c r="J442" i="1"/>
  <c r="C983" i="1"/>
  <c r="C985" i="1" s="1"/>
  <c r="C995" i="1" s="1"/>
  <c r="G1226" i="1"/>
  <c r="L1576" i="1"/>
  <c r="G415" i="1"/>
  <c r="D550" i="1"/>
  <c r="D553" i="1" s="1"/>
  <c r="G685" i="1"/>
  <c r="D766" i="1"/>
  <c r="C1252" i="1"/>
  <c r="C1255" i="1" s="1"/>
  <c r="C1264" i="1" s="1"/>
  <c r="F1415" i="1"/>
  <c r="I1468" i="1"/>
  <c r="K1550" i="1"/>
  <c r="C1603" i="1"/>
  <c r="C1606" i="1" s="1"/>
  <c r="C1614" i="1" s="1"/>
  <c r="J766" i="1"/>
  <c r="H119" i="1"/>
  <c r="C767" i="1"/>
  <c r="C769" i="1" s="1"/>
  <c r="C778" i="1" s="1"/>
  <c r="I793" i="1"/>
  <c r="D821" i="1"/>
  <c r="C1387" i="1"/>
  <c r="C1390" i="1" s="1"/>
  <c r="C1399" i="1" s="1"/>
  <c r="J335" i="1"/>
  <c r="D658" i="1"/>
  <c r="D661" i="1" s="1"/>
  <c r="L685" i="1"/>
  <c r="C740" i="1"/>
  <c r="C742" i="1" s="1"/>
  <c r="C750" i="1" s="1"/>
  <c r="C794" i="1"/>
  <c r="C796" i="1" s="1"/>
  <c r="C804" i="1" s="1"/>
  <c r="I848" i="1"/>
  <c r="K1360" i="1"/>
  <c r="J308" i="1"/>
  <c r="D469" i="1"/>
  <c r="D472" i="1" s="1"/>
  <c r="D482" i="1" s="1"/>
  <c r="E523" i="1"/>
  <c r="E526" i="1" s="1"/>
  <c r="E535" i="1" s="1"/>
  <c r="J712" i="1"/>
  <c r="G740" i="1"/>
  <c r="G820" i="1"/>
  <c r="G1010" i="1"/>
  <c r="C1171" i="1"/>
  <c r="C1174" i="1" s="1"/>
  <c r="C1184" i="1" s="1"/>
  <c r="D335" i="1"/>
  <c r="D337" i="1" s="1"/>
  <c r="D347" i="1" s="1"/>
  <c r="I146" i="1"/>
  <c r="J281" i="1"/>
  <c r="C361" i="1"/>
  <c r="C364" i="1" s="1"/>
  <c r="D415" i="1"/>
  <c r="D418" i="1" s="1"/>
  <c r="D427" i="1" s="1"/>
  <c r="D443" i="1"/>
  <c r="D445" i="1" s="1"/>
  <c r="F469" i="1"/>
  <c r="K523" i="1"/>
  <c r="D631" i="1"/>
  <c r="D634" i="1" s="1"/>
  <c r="J658" i="1"/>
  <c r="I739" i="1"/>
  <c r="G794" i="1"/>
  <c r="J820" i="1"/>
  <c r="G929" i="1"/>
  <c r="J955" i="1"/>
  <c r="C1091" i="1"/>
  <c r="C1093" i="1" s="1"/>
  <c r="C1103" i="1" s="1"/>
  <c r="D1604" i="1"/>
  <c r="D1606" i="1" s="1"/>
  <c r="D1614" i="1" s="1"/>
  <c r="C335" i="1"/>
  <c r="C337" i="1" s="1"/>
  <c r="E200" i="1"/>
  <c r="C254" i="1"/>
  <c r="C256" i="1" s="1"/>
  <c r="C265" i="1" s="1"/>
  <c r="E280" i="1"/>
  <c r="G281" i="1"/>
  <c r="J416" i="1"/>
  <c r="C443" i="1"/>
  <c r="C445" i="1" s="1"/>
  <c r="C455" i="1" s="1"/>
  <c r="J469" i="1"/>
  <c r="E631" i="1"/>
  <c r="E634" i="1" s="1"/>
  <c r="E643" i="1" s="1"/>
  <c r="F929" i="1"/>
  <c r="F931" i="1" s="1"/>
  <c r="F941" i="1" s="1"/>
  <c r="G145" i="1"/>
  <c r="I254" i="1"/>
  <c r="E604" i="1"/>
  <c r="E607" i="1" s="1"/>
  <c r="E616" i="1" s="1"/>
  <c r="G631" i="1"/>
  <c r="F685" i="1"/>
  <c r="F847" i="1"/>
  <c r="C1009" i="1"/>
  <c r="C1012" i="1" s="1"/>
  <c r="C1020" i="1" s="1"/>
  <c r="D1416" i="1"/>
  <c r="E1416" i="1" s="1"/>
  <c r="F1416" i="1" s="1"/>
  <c r="G1416" i="1" s="1"/>
  <c r="H1416" i="1" s="1"/>
  <c r="I1416" i="1" s="1"/>
  <c r="J1416" i="1" s="1"/>
  <c r="K1416" i="1" s="1"/>
  <c r="L1416" i="1" s="1"/>
  <c r="D1308" i="1"/>
  <c r="E1308" i="1" s="1"/>
  <c r="F1308" i="1" s="1"/>
  <c r="G1308" i="1" s="1"/>
  <c r="H1308" i="1" s="1"/>
  <c r="I1308" i="1" s="1"/>
  <c r="D768" i="1"/>
  <c r="E768" i="1" s="1"/>
  <c r="F768" i="1" s="1"/>
  <c r="G768" i="1" s="1"/>
  <c r="H768" i="1" s="1"/>
  <c r="I768" i="1" s="1"/>
  <c r="E12" i="4"/>
  <c r="K12" i="4"/>
  <c r="L9" i="4"/>
  <c r="L12" i="4" s="1"/>
  <c r="I10" i="4"/>
  <c r="I12" i="4" s="1"/>
  <c r="C12" i="4"/>
  <c r="E47" i="4"/>
  <c r="G37" i="4"/>
  <c r="D47" i="4"/>
  <c r="F35" i="4"/>
  <c r="L35" i="4"/>
  <c r="H35" i="4"/>
  <c r="C9" i="4"/>
  <c r="D21" i="4"/>
  <c r="D22" i="4"/>
  <c r="F11" i="4"/>
  <c r="E9" i="4"/>
  <c r="K9" i="4"/>
  <c r="D20" i="4"/>
  <c r="H9" i="4"/>
  <c r="H12" i="4" s="1"/>
  <c r="L1387" i="1"/>
  <c r="D1387" i="1"/>
  <c r="D1390" i="1" s="1"/>
  <c r="D1399" i="1" s="1"/>
  <c r="J1387" i="1"/>
  <c r="H1334" i="1"/>
  <c r="E1037" i="1"/>
  <c r="J902" i="1"/>
  <c r="C929" i="1"/>
  <c r="C931" i="1" s="1"/>
  <c r="C939" i="1" s="1"/>
  <c r="G956" i="1"/>
  <c r="D901" i="1"/>
  <c r="D904" i="1" s="1"/>
  <c r="D912" i="1" s="1"/>
  <c r="I929" i="1"/>
  <c r="F336" i="1"/>
  <c r="G336" i="1" s="1"/>
  <c r="H336" i="1" s="1"/>
  <c r="I336" i="1" s="1"/>
  <c r="J336" i="1" s="1"/>
  <c r="K336" i="1" s="1"/>
  <c r="L336" i="1" s="1"/>
  <c r="L145" i="1"/>
  <c r="D172" i="1"/>
  <c r="D199" i="1"/>
  <c r="C200" i="1"/>
  <c r="C202" i="1" s="1"/>
  <c r="E253" i="1"/>
  <c r="I281" i="1"/>
  <c r="C307" i="1"/>
  <c r="C310" i="1" s="1"/>
  <c r="L334" i="1"/>
  <c r="D361" i="1"/>
  <c r="D364" i="1" s="1"/>
  <c r="K388" i="1"/>
  <c r="L389" i="1"/>
  <c r="F389" i="1"/>
  <c r="J172" i="1"/>
  <c r="G226" i="1"/>
  <c r="J253" i="1"/>
  <c r="K254" i="1"/>
  <c r="L307" i="1"/>
  <c r="F308" i="1"/>
  <c r="F335" i="1"/>
  <c r="J362" i="1"/>
  <c r="E389" i="1"/>
  <c r="I173" i="1"/>
  <c r="D254" i="1"/>
  <c r="C281" i="1"/>
  <c r="C283" i="1" s="1"/>
  <c r="C415" i="1"/>
  <c r="C416" i="1"/>
  <c r="I415" i="1"/>
  <c r="I416" i="1"/>
  <c r="F145" i="1"/>
  <c r="C146" i="1"/>
  <c r="C148" i="1" s="1"/>
  <c r="C158" i="1" s="1"/>
  <c r="C173" i="1"/>
  <c r="G173" i="1"/>
  <c r="I200" i="1"/>
  <c r="K281" i="1"/>
  <c r="D307" i="1"/>
  <c r="D310" i="1" s="1"/>
  <c r="I308" i="1"/>
  <c r="I335" i="1"/>
  <c r="E416" i="1"/>
  <c r="E418" i="1" s="1"/>
  <c r="K415" i="1"/>
  <c r="I469" i="1"/>
  <c r="C470" i="1"/>
  <c r="C472" i="1" s="1"/>
  <c r="C480" i="1" s="1"/>
  <c r="G470" i="1"/>
  <c r="K496" i="1"/>
  <c r="I524" i="1"/>
  <c r="K577" i="1"/>
  <c r="K632" i="1"/>
  <c r="D712" i="1"/>
  <c r="D714" i="1"/>
  <c r="E714" i="1" s="1"/>
  <c r="F714" i="1" s="1"/>
  <c r="G714" i="1" s="1"/>
  <c r="D739" i="1"/>
  <c r="D742" i="1" s="1"/>
  <c r="J740" i="1"/>
  <c r="C821" i="1"/>
  <c r="C823" i="1" s="1"/>
  <c r="C832" i="1" s="1"/>
  <c r="L847" i="1"/>
  <c r="L850" i="1" s="1"/>
  <c r="L860" i="1" s="1"/>
  <c r="G875" i="1"/>
  <c r="C902" i="1"/>
  <c r="G902" i="1"/>
  <c r="L470" i="1"/>
  <c r="E497" i="1"/>
  <c r="D523" i="1"/>
  <c r="D526" i="1" s="1"/>
  <c r="D535" i="1" s="1"/>
  <c r="E578" i="1"/>
  <c r="E580" i="1" s="1"/>
  <c r="D604" i="1"/>
  <c r="D607" i="1" s="1"/>
  <c r="D616" i="1" s="1"/>
  <c r="K605" i="1"/>
  <c r="J632" i="1"/>
  <c r="I686" i="1"/>
  <c r="G712" i="1"/>
  <c r="I713" i="1"/>
  <c r="F739" i="1"/>
  <c r="D793" i="1"/>
  <c r="C848" i="1"/>
  <c r="G848" i="1"/>
  <c r="K901" i="1"/>
  <c r="C955" i="1"/>
  <c r="C958" i="1" s="1"/>
  <c r="E1144" i="1"/>
  <c r="E1147" i="1" s="1"/>
  <c r="E1156" i="1" s="1"/>
  <c r="L1199" i="1"/>
  <c r="L1279" i="1"/>
  <c r="J1415" i="1"/>
  <c r="G1415" i="1"/>
  <c r="J1495" i="1"/>
  <c r="F1576" i="1"/>
  <c r="F1579" i="1" s="1"/>
  <c r="J497" i="1"/>
  <c r="C524" i="1"/>
  <c r="C526" i="1" s="1"/>
  <c r="G524" i="1"/>
  <c r="D577" i="1"/>
  <c r="D580" i="1" s="1"/>
  <c r="D589" i="1" s="1"/>
  <c r="J578" i="1"/>
  <c r="J605" i="1"/>
  <c r="I632" i="1"/>
  <c r="F766" i="1"/>
  <c r="J794" i="1"/>
  <c r="D847" i="1"/>
  <c r="C874" i="1"/>
  <c r="C877" i="1" s="1"/>
  <c r="C885" i="1" s="1"/>
  <c r="E902" i="1"/>
  <c r="D928" i="1"/>
  <c r="D931" i="1" s="1"/>
  <c r="D941" i="1" s="1"/>
  <c r="J929" i="1"/>
  <c r="D955" i="1"/>
  <c r="D958" i="1" s="1"/>
  <c r="D967" i="1" s="1"/>
  <c r="D1118" i="1"/>
  <c r="D1120" i="1" s="1"/>
  <c r="D1171" i="1"/>
  <c r="D1174" i="1" s="1"/>
  <c r="L1414" i="1"/>
  <c r="K1442" i="1"/>
  <c r="C1496" i="1"/>
  <c r="C1498" i="1" s="1"/>
  <c r="C1506" i="1" s="1"/>
  <c r="I443" i="1"/>
  <c r="E496" i="1"/>
  <c r="I497" i="1"/>
  <c r="J523" i="1"/>
  <c r="I578" i="1"/>
  <c r="I605" i="1"/>
  <c r="C686" i="1"/>
  <c r="C688" i="1" s="1"/>
  <c r="C698" i="1" s="1"/>
  <c r="C713" i="1"/>
  <c r="C715" i="1" s="1"/>
  <c r="I956" i="1"/>
  <c r="G496" i="1"/>
  <c r="G577" i="1"/>
  <c r="C632" i="1"/>
  <c r="C634" i="1" s="1"/>
  <c r="C644" i="1" s="1"/>
  <c r="L740" i="1"/>
  <c r="I820" i="1"/>
  <c r="J848" i="1"/>
  <c r="E901" i="1"/>
  <c r="I902" i="1"/>
  <c r="J1280" i="1"/>
  <c r="C1306" i="1"/>
  <c r="C1309" i="1" s="1"/>
  <c r="C1318" i="1" s="1"/>
  <c r="G1333" i="1"/>
  <c r="I1496" i="1"/>
  <c r="C497" i="1"/>
  <c r="C499" i="1" s="1"/>
  <c r="C508" i="1" s="1"/>
  <c r="C578" i="1"/>
  <c r="C580" i="1" s="1"/>
  <c r="C605" i="1"/>
  <c r="L632" i="1"/>
  <c r="F632" i="1"/>
  <c r="F634" i="1" s="1"/>
  <c r="F644" i="1" s="1"/>
  <c r="K686" i="1"/>
  <c r="E686" i="1"/>
  <c r="G1549" i="1"/>
  <c r="G1578" i="1"/>
  <c r="F1551" i="1"/>
  <c r="H1605" i="1"/>
  <c r="H1522" i="1"/>
  <c r="D1523" i="1"/>
  <c r="J1523" i="1"/>
  <c r="C1549" i="1"/>
  <c r="C1552" i="1" s="1"/>
  <c r="I1549" i="1"/>
  <c r="D1576" i="1"/>
  <c r="J1576" i="1"/>
  <c r="E1603" i="1"/>
  <c r="K1603" i="1"/>
  <c r="C1522" i="1"/>
  <c r="C1525" i="1" s="1"/>
  <c r="C1535" i="1" s="1"/>
  <c r="I1522" i="1"/>
  <c r="E1523" i="1"/>
  <c r="K1523" i="1"/>
  <c r="D1549" i="1"/>
  <c r="J1549" i="1"/>
  <c r="F1550" i="1"/>
  <c r="L1550" i="1"/>
  <c r="E1576" i="1"/>
  <c r="E1579" i="1" s="1"/>
  <c r="K1576" i="1"/>
  <c r="G1577" i="1"/>
  <c r="F1603" i="1"/>
  <c r="F1606" i="1" s="1"/>
  <c r="L1603" i="1"/>
  <c r="H1604" i="1"/>
  <c r="D1522" i="1"/>
  <c r="J1522" i="1"/>
  <c r="F1523" i="1"/>
  <c r="L1523" i="1"/>
  <c r="E1522" i="1"/>
  <c r="K1522" i="1"/>
  <c r="F1549" i="1"/>
  <c r="L1549" i="1"/>
  <c r="G1576" i="1"/>
  <c r="H1603" i="1"/>
  <c r="G1496" i="1"/>
  <c r="G1498" i="1" s="1"/>
  <c r="G1508" i="1" s="1"/>
  <c r="D1496" i="1"/>
  <c r="D1498" i="1" s="1"/>
  <c r="H1469" i="1"/>
  <c r="G1442" i="1"/>
  <c r="H1442" i="1"/>
  <c r="H1414" i="1"/>
  <c r="C1441" i="1"/>
  <c r="C1444" i="1" s="1"/>
  <c r="I1441" i="1"/>
  <c r="D1468" i="1"/>
  <c r="D1471" i="1" s="1"/>
  <c r="J1468" i="1"/>
  <c r="E1495" i="1"/>
  <c r="E1498" i="1" s="1"/>
  <c r="K1495" i="1"/>
  <c r="C1414" i="1"/>
  <c r="I1414" i="1"/>
  <c r="E1415" i="1"/>
  <c r="K1415" i="1"/>
  <c r="D1441" i="1"/>
  <c r="J1441" i="1"/>
  <c r="F1442" i="1"/>
  <c r="L1442" i="1"/>
  <c r="E1468" i="1"/>
  <c r="E1471" i="1" s="1"/>
  <c r="E1479" i="1" s="1"/>
  <c r="K1468" i="1"/>
  <c r="G1469" i="1"/>
  <c r="F1495" i="1"/>
  <c r="F1498" i="1" s="1"/>
  <c r="F1506" i="1" s="1"/>
  <c r="L1495" i="1"/>
  <c r="H1496" i="1"/>
  <c r="E1414" i="1"/>
  <c r="K1414" i="1"/>
  <c r="F1441" i="1"/>
  <c r="L1441" i="1"/>
  <c r="G1468" i="1"/>
  <c r="H1495" i="1"/>
  <c r="I1387" i="1"/>
  <c r="E1360" i="1"/>
  <c r="E1363" i="1" s="1"/>
  <c r="I1360" i="1"/>
  <c r="G1307" i="1"/>
  <c r="I1306" i="1"/>
  <c r="H1307" i="1"/>
  <c r="H1306" i="1"/>
  <c r="F1390" i="1"/>
  <c r="F1398" i="1" s="1"/>
  <c r="E1306" i="1"/>
  <c r="E1307" i="1"/>
  <c r="K1306" i="1"/>
  <c r="K1307" i="1"/>
  <c r="D1307" i="1"/>
  <c r="J1307" i="1"/>
  <c r="C1333" i="1"/>
  <c r="C1336" i="1" s="1"/>
  <c r="I1333" i="1"/>
  <c r="E1334" i="1"/>
  <c r="K1334" i="1"/>
  <c r="D1360" i="1"/>
  <c r="D1363" i="1" s="1"/>
  <c r="J1360" i="1"/>
  <c r="F1361" i="1"/>
  <c r="L1361" i="1"/>
  <c r="E1387" i="1"/>
  <c r="E1390" i="1" s="1"/>
  <c r="E1399" i="1" s="1"/>
  <c r="K1387" i="1"/>
  <c r="G1388" i="1"/>
  <c r="F1334" i="1"/>
  <c r="L1334" i="1"/>
  <c r="G1361" i="1"/>
  <c r="H1388" i="1"/>
  <c r="F1333" i="1"/>
  <c r="L1333" i="1"/>
  <c r="G1360" i="1"/>
  <c r="H1387" i="1"/>
  <c r="I1279" i="1"/>
  <c r="F1199" i="1"/>
  <c r="E1227" i="1"/>
  <c r="F1281" i="1"/>
  <c r="E1254" i="1"/>
  <c r="H1198" i="1"/>
  <c r="D1199" i="1"/>
  <c r="J1199" i="1"/>
  <c r="F1200" i="1"/>
  <c r="C1225" i="1"/>
  <c r="I1225" i="1"/>
  <c r="E1226" i="1"/>
  <c r="K1226" i="1"/>
  <c r="D1252" i="1"/>
  <c r="D1255" i="1" s="1"/>
  <c r="J1252" i="1"/>
  <c r="F1253" i="1"/>
  <c r="L1253" i="1"/>
  <c r="E1279" i="1"/>
  <c r="K1279" i="1"/>
  <c r="G1280" i="1"/>
  <c r="C1198" i="1"/>
  <c r="I1198" i="1"/>
  <c r="E1199" i="1"/>
  <c r="K1199" i="1"/>
  <c r="D1225" i="1"/>
  <c r="J1225" i="1"/>
  <c r="F1226" i="1"/>
  <c r="L1226" i="1"/>
  <c r="E1252" i="1"/>
  <c r="K1252" i="1"/>
  <c r="G1253" i="1"/>
  <c r="H1280" i="1"/>
  <c r="D1198" i="1"/>
  <c r="J1198" i="1"/>
  <c r="E1225" i="1"/>
  <c r="K1225" i="1"/>
  <c r="F1252" i="1"/>
  <c r="L1252" i="1"/>
  <c r="G1279" i="1"/>
  <c r="E1198" i="1"/>
  <c r="K1198" i="1"/>
  <c r="F1225" i="1"/>
  <c r="L1225" i="1"/>
  <c r="G1252" i="1"/>
  <c r="H1279" i="1"/>
  <c r="I1172" i="1"/>
  <c r="I1144" i="1"/>
  <c r="H1117" i="1"/>
  <c r="L1090" i="1"/>
  <c r="I1010" i="1"/>
  <c r="I982" i="1"/>
  <c r="G982" i="1"/>
  <c r="H1009" i="1"/>
  <c r="H1171" i="1"/>
  <c r="H1172" i="1"/>
  <c r="D983" i="1"/>
  <c r="J983" i="1"/>
  <c r="E1010" i="1"/>
  <c r="K1010" i="1"/>
  <c r="D1036" i="1"/>
  <c r="F1037" i="1"/>
  <c r="G1144" i="1"/>
  <c r="G1145" i="1"/>
  <c r="D1063" i="1"/>
  <c r="D1064" i="1"/>
  <c r="J1063" i="1"/>
  <c r="J1064" i="1"/>
  <c r="K1090" i="1"/>
  <c r="K1091" i="1"/>
  <c r="D982" i="1"/>
  <c r="J982" i="1"/>
  <c r="E1009" i="1"/>
  <c r="K1009" i="1"/>
  <c r="F1036" i="1"/>
  <c r="F1117" i="1"/>
  <c r="F1118" i="1"/>
  <c r="L1117" i="1"/>
  <c r="L1118" i="1"/>
  <c r="L1037" i="1"/>
  <c r="E1090" i="1"/>
  <c r="E1091" i="1"/>
  <c r="K1037" i="1"/>
  <c r="G1036" i="1"/>
  <c r="C1037" i="1"/>
  <c r="I1037" i="1"/>
  <c r="G1063" i="1"/>
  <c r="C1064" i="1"/>
  <c r="C1066" i="1" s="1"/>
  <c r="C1076" i="1" s="1"/>
  <c r="I1064" i="1"/>
  <c r="H1090" i="1"/>
  <c r="D1091" i="1"/>
  <c r="D1093" i="1" s="1"/>
  <c r="D1103" i="1" s="1"/>
  <c r="J1091" i="1"/>
  <c r="C1117" i="1"/>
  <c r="C1120" i="1" s="1"/>
  <c r="I1117" i="1"/>
  <c r="E1118" i="1"/>
  <c r="K1118" i="1"/>
  <c r="D1144" i="1"/>
  <c r="D1147" i="1" s="1"/>
  <c r="J1144" i="1"/>
  <c r="F1145" i="1"/>
  <c r="L1145" i="1"/>
  <c r="E1171" i="1"/>
  <c r="K1171" i="1"/>
  <c r="G1172" i="1"/>
  <c r="E955" i="1"/>
  <c r="E958" i="1" s="1"/>
  <c r="E967" i="1" s="1"/>
  <c r="K955" i="1"/>
  <c r="F955" i="1"/>
  <c r="F958" i="1" s="1"/>
  <c r="L955" i="1"/>
  <c r="H955" i="1"/>
  <c r="E928" i="1"/>
  <c r="E931" i="1" s="1"/>
  <c r="K928" i="1"/>
  <c r="H928" i="1"/>
  <c r="F901" i="1"/>
  <c r="F904" i="1" s="1"/>
  <c r="F914" i="1" s="1"/>
  <c r="L901" i="1"/>
  <c r="H901" i="1"/>
  <c r="J875" i="1"/>
  <c r="I874" i="1"/>
  <c r="E874" i="1"/>
  <c r="E877" i="1" s="1"/>
  <c r="K874" i="1"/>
  <c r="F874" i="1"/>
  <c r="L874" i="1"/>
  <c r="H875" i="1"/>
  <c r="H874" i="1"/>
  <c r="E847" i="1"/>
  <c r="K847" i="1"/>
  <c r="H847" i="1"/>
  <c r="E820" i="1"/>
  <c r="K820" i="1"/>
  <c r="F820" i="1"/>
  <c r="L820" i="1"/>
  <c r="H820" i="1"/>
  <c r="E793" i="1"/>
  <c r="K793" i="1"/>
  <c r="F793" i="1"/>
  <c r="L793" i="1"/>
  <c r="H793" i="1"/>
  <c r="I767" i="1"/>
  <c r="E766" i="1"/>
  <c r="K766" i="1"/>
  <c r="G767" i="1"/>
  <c r="H767" i="1"/>
  <c r="H766" i="1"/>
  <c r="F741" i="1"/>
  <c r="E739" i="1"/>
  <c r="E742" i="1" s="1"/>
  <c r="E751" i="1" s="1"/>
  <c r="K739" i="1"/>
  <c r="H739" i="1"/>
  <c r="E712" i="1"/>
  <c r="K712" i="1"/>
  <c r="F712" i="1"/>
  <c r="L712" i="1"/>
  <c r="H712" i="1"/>
  <c r="H685" i="1"/>
  <c r="E687" i="1"/>
  <c r="D685" i="1"/>
  <c r="J685" i="1"/>
  <c r="I659" i="1"/>
  <c r="C658" i="1"/>
  <c r="C661" i="1" s="1"/>
  <c r="G660" i="1"/>
  <c r="E658" i="1"/>
  <c r="E661" i="1" s="1"/>
  <c r="E670" i="1" s="1"/>
  <c r="K658" i="1"/>
  <c r="G659" i="1"/>
  <c r="H659" i="1"/>
  <c r="H658" i="1"/>
  <c r="G633" i="1"/>
  <c r="H631" i="1"/>
  <c r="H606" i="1"/>
  <c r="F604" i="1"/>
  <c r="F607" i="1" s="1"/>
  <c r="F617" i="1" s="1"/>
  <c r="L604" i="1"/>
  <c r="H604" i="1"/>
  <c r="G579" i="1"/>
  <c r="F577" i="1"/>
  <c r="F580" i="1" s="1"/>
  <c r="F590" i="1" s="1"/>
  <c r="L577" i="1"/>
  <c r="H577" i="1"/>
  <c r="F552" i="1"/>
  <c r="E550" i="1"/>
  <c r="K550" i="1"/>
  <c r="G551" i="1"/>
  <c r="H551" i="1"/>
  <c r="G550" i="1"/>
  <c r="C551" i="1"/>
  <c r="C553" i="1" s="1"/>
  <c r="I551" i="1"/>
  <c r="H550" i="1"/>
  <c r="F525" i="1"/>
  <c r="F523" i="1"/>
  <c r="L523" i="1"/>
  <c r="H523" i="1"/>
  <c r="G498" i="1"/>
  <c r="F496" i="1"/>
  <c r="F499" i="1" s="1"/>
  <c r="L496" i="1"/>
  <c r="H496" i="1"/>
  <c r="F471" i="1"/>
  <c r="E469" i="1"/>
  <c r="E472" i="1" s="1"/>
  <c r="E481" i="1" s="1"/>
  <c r="K469" i="1"/>
  <c r="H469" i="1"/>
  <c r="F444" i="1"/>
  <c r="E442" i="1"/>
  <c r="E445" i="1" s="1"/>
  <c r="E454" i="1" s="1"/>
  <c r="K442" i="1"/>
  <c r="H442" i="1"/>
  <c r="G417" i="1"/>
  <c r="F415" i="1"/>
  <c r="F418" i="1" s="1"/>
  <c r="F428" i="1" s="1"/>
  <c r="L415" i="1"/>
  <c r="H415" i="1"/>
  <c r="G388" i="1"/>
  <c r="E390" i="1"/>
  <c r="H388" i="1"/>
  <c r="C388" i="1"/>
  <c r="C391" i="1" s="1"/>
  <c r="I388" i="1"/>
  <c r="D388" i="1"/>
  <c r="J388" i="1"/>
  <c r="E361" i="1"/>
  <c r="E364" i="1" s="1"/>
  <c r="E373" i="1" s="1"/>
  <c r="K361" i="1"/>
  <c r="F361" i="1"/>
  <c r="L361" i="1"/>
  <c r="G361" i="1"/>
  <c r="H361" i="1"/>
  <c r="K334" i="1"/>
  <c r="G334" i="1"/>
  <c r="H334" i="1"/>
  <c r="F309" i="1"/>
  <c r="E307" i="1"/>
  <c r="E310" i="1" s="1"/>
  <c r="E319" i="1" s="1"/>
  <c r="K307" i="1"/>
  <c r="G307" i="1"/>
  <c r="H307" i="1"/>
  <c r="F280" i="1"/>
  <c r="L280" i="1"/>
  <c r="D282" i="1"/>
  <c r="H280" i="1"/>
  <c r="F253" i="1"/>
  <c r="L253" i="1"/>
  <c r="D255" i="1"/>
  <c r="G253" i="1"/>
  <c r="H253" i="1"/>
  <c r="I226" i="1"/>
  <c r="C226" i="1"/>
  <c r="C229" i="1" s="1"/>
  <c r="C237" i="1" s="1"/>
  <c r="G228" i="1"/>
  <c r="E226" i="1"/>
  <c r="K226" i="1"/>
  <c r="F226" i="1"/>
  <c r="F229" i="1" s="1"/>
  <c r="L226" i="1"/>
  <c r="H227" i="1"/>
  <c r="H226" i="1"/>
  <c r="F199" i="1"/>
  <c r="L199" i="1"/>
  <c r="D201" i="1"/>
  <c r="G199" i="1"/>
  <c r="H199" i="1"/>
  <c r="E172" i="1"/>
  <c r="K172" i="1"/>
  <c r="F172" i="1"/>
  <c r="L172" i="1"/>
  <c r="D174" i="1"/>
  <c r="H172" i="1"/>
  <c r="F147" i="1"/>
  <c r="D145" i="1"/>
  <c r="J145" i="1"/>
  <c r="E145" i="1"/>
  <c r="K145" i="1"/>
  <c r="H145" i="1"/>
  <c r="C118" i="1"/>
  <c r="C121" i="1" s="1"/>
  <c r="C130" i="1" s="1"/>
  <c r="E120" i="1"/>
  <c r="D118" i="1"/>
  <c r="D121" i="1" s="1"/>
  <c r="J118" i="1"/>
  <c r="F119" i="1"/>
  <c r="L119" i="1"/>
  <c r="E118" i="1"/>
  <c r="K118" i="1"/>
  <c r="G119" i="1"/>
  <c r="E119" i="1"/>
  <c r="F118" i="1"/>
  <c r="L118" i="1"/>
  <c r="G118" i="1"/>
  <c r="I46" i="1"/>
  <c r="K47" i="1"/>
  <c r="J74" i="1"/>
  <c r="K100" i="1"/>
  <c r="E47" i="1"/>
  <c r="D71" i="1"/>
  <c r="E100" i="1"/>
  <c r="D93" i="1"/>
  <c r="E93" i="1" s="1"/>
  <c r="F93" i="1" s="1"/>
  <c r="G93" i="1" s="1"/>
  <c r="H93" i="1" s="1"/>
  <c r="I93" i="1" s="1"/>
  <c r="J93" i="1" s="1"/>
  <c r="K93" i="1" s="1"/>
  <c r="L93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H73" i="1"/>
  <c r="G101" i="1"/>
  <c r="C46" i="1"/>
  <c r="D74" i="1"/>
  <c r="G90" i="1"/>
  <c r="G9" i="1"/>
  <c r="D36" i="1"/>
  <c r="J36" i="1"/>
  <c r="F46" i="1"/>
  <c r="L46" i="1"/>
  <c r="H47" i="1"/>
  <c r="D63" i="1"/>
  <c r="J63" i="1"/>
  <c r="E73" i="1"/>
  <c r="K73" i="1"/>
  <c r="G74" i="1"/>
  <c r="D44" i="1"/>
  <c r="D90" i="1"/>
  <c r="J90" i="1"/>
  <c r="E98" i="1"/>
  <c r="H100" i="1"/>
  <c r="D101" i="1"/>
  <c r="J101" i="1"/>
  <c r="C39" i="1"/>
  <c r="G36" i="1"/>
  <c r="F9" i="1"/>
  <c r="E36" i="1"/>
  <c r="K36" i="1"/>
  <c r="G46" i="1"/>
  <c r="C47" i="1"/>
  <c r="I47" i="1"/>
  <c r="E63" i="1"/>
  <c r="K63" i="1"/>
  <c r="F73" i="1"/>
  <c r="L73" i="1"/>
  <c r="H74" i="1"/>
  <c r="E44" i="1"/>
  <c r="E90" i="1"/>
  <c r="K90" i="1"/>
  <c r="C100" i="1"/>
  <c r="I100" i="1"/>
  <c r="E101" i="1"/>
  <c r="K101" i="1"/>
  <c r="L9" i="1"/>
  <c r="G63" i="1"/>
  <c r="K9" i="1"/>
  <c r="D9" i="1"/>
  <c r="E9" i="1"/>
  <c r="F36" i="1"/>
  <c r="L36" i="1"/>
  <c r="C44" i="1"/>
  <c r="H46" i="1"/>
  <c r="D47" i="1"/>
  <c r="J47" i="1"/>
  <c r="F63" i="1"/>
  <c r="L63" i="1"/>
  <c r="G73" i="1"/>
  <c r="C74" i="1"/>
  <c r="I74" i="1"/>
  <c r="C71" i="1"/>
  <c r="F90" i="1"/>
  <c r="L90" i="1"/>
  <c r="D100" i="1"/>
  <c r="J100" i="1"/>
  <c r="F101" i="1"/>
  <c r="L101" i="1"/>
  <c r="C66" i="1"/>
  <c r="D66" i="1" s="1"/>
  <c r="E66" i="1" s="1"/>
  <c r="F66" i="1" s="1"/>
  <c r="G66" i="1" s="1"/>
  <c r="H66" i="1" s="1"/>
  <c r="I66" i="1" s="1"/>
  <c r="J66" i="1" s="1"/>
  <c r="K66" i="1" s="1"/>
  <c r="L66" i="1" s="1"/>
  <c r="I11" i="1"/>
  <c r="H36" i="1"/>
  <c r="D46" i="1"/>
  <c r="J46" i="1"/>
  <c r="F47" i="1"/>
  <c r="L47" i="1"/>
  <c r="H63" i="1"/>
  <c r="C73" i="1"/>
  <c r="I73" i="1"/>
  <c r="E74" i="1"/>
  <c r="K74" i="1"/>
  <c r="D17" i="1"/>
  <c r="E71" i="1"/>
  <c r="H90" i="1"/>
  <c r="F100" i="1"/>
  <c r="L100" i="1"/>
  <c r="H101" i="1"/>
  <c r="H9" i="1"/>
  <c r="C36" i="1"/>
  <c r="I36" i="1"/>
  <c r="E46" i="1"/>
  <c r="K46" i="1"/>
  <c r="G47" i="1"/>
  <c r="C63" i="1"/>
  <c r="I63" i="1"/>
  <c r="D73" i="1"/>
  <c r="J73" i="1"/>
  <c r="F74" i="1"/>
  <c r="L74" i="1"/>
  <c r="C90" i="1"/>
  <c r="I90" i="1"/>
  <c r="G100" i="1"/>
  <c r="C101" i="1"/>
  <c r="I101" i="1"/>
  <c r="H20" i="1"/>
  <c r="E20" i="1"/>
  <c r="J9" i="1"/>
  <c r="C9" i="1"/>
  <c r="C17" i="1"/>
  <c r="K19" i="1"/>
  <c r="E19" i="1"/>
  <c r="I20" i="1"/>
  <c r="J19" i="1"/>
  <c r="D19" i="1"/>
  <c r="I19" i="1"/>
  <c r="C20" i="1"/>
  <c r="G20" i="1"/>
  <c r="H19" i="1"/>
  <c r="L20" i="1"/>
  <c r="F20" i="1"/>
  <c r="C19" i="1"/>
  <c r="G19" i="1"/>
  <c r="K20" i="1"/>
  <c r="L19" i="1"/>
  <c r="J20" i="1"/>
  <c r="G1606" i="1" l="1"/>
  <c r="G1616" i="1" s="1"/>
  <c r="G1618" i="1"/>
  <c r="D1618" i="1"/>
  <c r="F1618" i="1"/>
  <c r="C1618" i="1"/>
  <c r="E1591" i="1"/>
  <c r="F1591" i="1"/>
  <c r="C1591" i="1"/>
  <c r="C1537" i="1"/>
  <c r="C1564" i="1"/>
  <c r="E1564" i="1"/>
  <c r="E1483" i="1"/>
  <c r="D1483" i="1"/>
  <c r="D1510" i="1"/>
  <c r="F1510" i="1"/>
  <c r="C1510" i="1"/>
  <c r="G1510" i="1"/>
  <c r="E1510" i="1"/>
  <c r="F1483" i="1"/>
  <c r="C1483" i="1"/>
  <c r="C1456" i="1"/>
  <c r="C1402" i="1"/>
  <c r="D1402" i="1"/>
  <c r="F1402" i="1"/>
  <c r="E1402" i="1"/>
  <c r="D1375" i="1"/>
  <c r="E1375" i="1"/>
  <c r="C1375" i="1"/>
  <c r="C1348" i="1"/>
  <c r="D1294" i="1"/>
  <c r="C1321" i="1"/>
  <c r="C1294" i="1"/>
  <c r="C1267" i="1"/>
  <c r="D1267" i="1"/>
  <c r="E1159" i="1"/>
  <c r="D1186" i="1"/>
  <c r="F1186" i="1"/>
  <c r="C1186" i="1"/>
  <c r="D1132" i="1"/>
  <c r="D1159" i="1"/>
  <c r="C1159" i="1"/>
  <c r="C1132" i="1"/>
  <c r="D1105" i="1"/>
  <c r="C1105" i="1"/>
  <c r="C1078" i="1"/>
  <c r="C1024" i="1"/>
  <c r="C997" i="1"/>
  <c r="F970" i="1"/>
  <c r="C970" i="1"/>
  <c r="D970" i="1"/>
  <c r="E970" i="1"/>
  <c r="E943" i="1"/>
  <c r="D889" i="1"/>
  <c r="D943" i="1"/>
  <c r="F943" i="1"/>
  <c r="C943" i="1"/>
  <c r="D916" i="1"/>
  <c r="F916" i="1"/>
  <c r="C889" i="1"/>
  <c r="E889" i="1"/>
  <c r="L862" i="1"/>
  <c r="C835" i="1"/>
  <c r="C808" i="1"/>
  <c r="C781" i="1"/>
  <c r="D754" i="1"/>
  <c r="C754" i="1"/>
  <c r="F673" i="1"/>
  <c r="E754" i="1"/>
  <c r="C727" i="1"/>
  <c r="E673" i="1"/>
  <c r="C700" i="1"/>
  <c r="D673" i="1"/>
  <c r="C673" i="1"/>
  <c r="E646" i="1"/>
  <c r="D646" i="1"/>
  <c r="F646" i="1"/>
  <c r="C646" i="1"/>
  <c r="E619" i="1"/>
  <c r="D619" i="1"/>
  <c r="G619" i="1"/>
  <c r="F619" i="1"/>
  <c r="E592" i="1"/>
  <c r="D565" i="1"/>
  <c r="D592" i="1"/>
  <c r="F592" i="1"/>
  <c r="C592" i="1"/>
  <c r="D538" i="1"/>
  <c r="C565" i="1"/>
  <c r="E538" i="1"/>
  <c r="D511" i="1"/>
  <c r="C538" i="1"/>
  <c r="C511" i="1"/>
  <c r="F511" i="1"/>
  <c r="E484" i="1"/>
  <c r="E457" i="1"/>
  <c r="D484" i="1"/>
  <c r="C484" i="1"/>
  <c r="E430" i="1"/>
  <c r="D457" i="1"/>
  <c r="C457" i="1"/>
  <c r="D430" i="1"/>
  <c r="F430" i="1"/>
  <c r="C403" i="1"/>
  <c r="E376" i="1"/>
  <c r="E349" i="1"/>
  <c r="D376" i="1"/>
  <c r="C376" i="1"/>
  <c r="D349" i="1"/>
  <c r="C349" i="1"/>
  <c r="E322" i="1"/>
  <c r="D590" i="1"/>
  <c r="D322" i="1"/>
  <c r="C322" i="1"/>
  <c r="D237" i="1"/>
  <c r="C268" i="1"/>
  <c r="D241" i="1"/>
  <c r="C295" i="1"/>
  <c r="C482" i="1"/>
  <c r="D563" i="1"/>
  <c r="D561" i="1"/>
  <c r="C241" i="1"/>
  <c r="F241" i="1"/>
  <c r="C214" i="1"/>
  <c r="C160" i="1"/>
  <c r="D238" i="1"/>
  <c r="D133" i="1"/>
  <c r="C133" i="1"/>
  <c r="C372" i="1"/>
  <c r="C374" i="1"/>
  <c r="D507" i="1"/>
  <c r="D508" i="1"/>
  <c r="D428" i="1"/>
  <c r="J92" i="1"/>
  <c r="D92" i="1"/>
  <c r="C1588" i="1"/>
  <c r="E345" i="1"/>
  <c r="I92" i="1"/>
  <c r="C92" i="1"/>
  <c r="D426" i="1"/>
  <c r="H92" i="1"/>
  <c r="C1292" i="1"/>
  <c r="C65" i="1"/>
  <c r="F65" i="1"/>
  <c r="D588" i="1"/>
  <c r="E642" i="1"/>
  <c r="D509" i="1"/>
  <c r="C1616" i="1"/>
  <c r="L65" i="1"/>
  <c r="D715" i="1"/>
  <c r="D723" i="1" s="1"/>
  <c r="D1417" i="1"/>
  <c r="D1427" i="1" s="1"/>
  <c r="I65" i="1"/>
  <c r="F715" i="1"/>
  <c r="F725" i="1" s="1"/>
  <c r="C373" i="1"/>
  <c r="E715" i="1"/>
  <c r="E724" i="1" s="1"/>
  <c r="E427" i="1"/>
  <c r="E428" i="1"/>
  <c r="D536" i="1"/>
  <c r="C777" i="1"/>
  <c r="E347" i="1"/>
  <c r="E350" i="1" s="1"/>
  <c r="C11" i="1"/>
  <c r="I38" i="1"/>
  <c r="H38" i="1"/>
  <c r="C1615" i="1"/>
  <c r="J11" i="1"/>
  <c r="C38" i="1"/>
  <c r="L11" i="1"/>
  <c r="F11" i="1"/>
  <c r="D1616" i="1"/>
  <c r="H11" i="1"/>
  <c r="E644" i="1"/>
  <c r="E647" i="1" s="1"/>
  <c r="F670" i="1"/>
  <c r="F1589" i="1"/>
  <c r="F1587" i="1"/>
  <c r="D455" i="1"/>
  <c r="D454" i="1"/>
  <c r="D374" i="1"/>
  <c r="D373" i="1"/>
  <c r="D670" i="1"/>
  <c r="D671" i="1"/>
  <c r="D669" i="1"/>
  <c r="D643" i="1"/>
  <c r="D642" i="1"/>
  <c r="D644" i="1"/>
  <c r="C131" i="1"/>
  <c r="E1157" i="1"/>
  <c r="E1160" i="1" s="1"/>
  <c r="C1265" i="1"/>
  <c r="D1292" i="1"/>
  <c r="E499" i="1"/>
  <c r="J768" i="1"/>
  <c r="D372" i="1"/>
  <c r="D453" i="1"/>
  <c r="D534" i="1"/>
  <c r="C1263" i="1"/>
  <c r="D1291" i="1"/>
  <c r="E615" i="1"/>
  <c r="C1291" i="1"/>
  <c r="J1308" i="1"/>
  <c r="K1308" i="1" s="1"/>
  <c r="L1308" i="1" s="1"/>
  <c r="D968" i="1"/>
  <c r="F1183" i="1"/>
  <c r="D966" i="1"/>
  <c r="D939" i="1"/>
  <c r="C1183" i="1"/>
  <c r="F1184" i="1"/>
  <c r="D940" i="1"/>
  <c r="D944" i="1" s="1"/>
  <c r="D913" i="1"/>
  <c r="D914" i="1"/>
  <c r="D887" i="1"/>
  <c r="C805" i="1"/>
  <c r="C806" i="1"/>
  <c r="D886" i="1"/>
  <c r="C887" i="1"/>
  <c r="D1444" i="1"/>
  <c r="D1454" i="1" s="1"/>
  <c r="E1444" i="1"/>
  <c r="E1454" i="1" s="1"/>
  <c r="D1309" i="1"/>
  <c r="D1318" i="1" s="1"/>
  <c r="D1336" i="1"/>
  <c r="D1344" i="1" s="1"/>
  <c r="E1336" i="1"/>
  <c r="E1344" i="1" s="1"/>
  <c r="E796" i="1"/>
  <c r="E806" i="1" s="1"/>
  <c r="G796" i="1"/>
  <c r="G804" i="1" s="1"/>
  <c r="I850" i="1"/>
  <c r="I860" i="1" s="1"/>
  <c r="J796" i="1"/>
  <c r="J806" i="1" s="1"/>
  <c r="K850" i="1"/>
  <c r="K859" i="1" s="1"/>
  <c r="H850" i="1"/>
  <c r="H858" i="1" s="1"/>
  <c r="D850" i="1"/>
  <c r="D860" i="1" s="1"/>
  <c r="G850" i="1"/>
  <c r="G858" i="1" s="1"/>
  <c r="D823" i="1"/>
  <c r="D831" i="1" s="1"/>
  <c r="K796" i="1"/>
  <c r="F850" i="1"/>
  <c r="F859" i="1" s="1"/>
  <c r="J850" i="1"/>
  <c r="H823" i="1"/>
  <c r="H832" i="1" s="1"/>
  <c r="H796" i="1"/>
  <c r="H804" i="1" s="1"/>
  <c r="L823" i="1"/>
  <c r="L832" i="1" s="1"/>
  <c r="E850" i="1"/>
  <c r="E859" i="1" s="1"/>
  <c r="J823" i="1"/>
  <c r="J833" i="1" s="1"/>
  <c r="I796" i="1"/>
  <c r="I805" i="1" s="1"/>
  <c r="L796" i="1"/>
  <c r="L804" i="1" s="1"/>
  <c r="D796" i="1"/>
  <c r="D806" i="1" s="1"/>
  <c r="G823" i="1"/>
  <c r="G831" i="1" s="1"/>
  <c r="F769" i="1"/>
  <c r="F779" i="1" s="1"/>
  <c r="F796" i="1"/>
  <c r="F805" i="1" s="1"/>
  <c r="K823" i="1"/>
  <c r="K833" i="1" s="1"/>
  <c r="E823" i="1"/>
  <c r="E833" i="1" s="1"/>
  <c r="I823" i="1"/>
  <c r="I832" i="1" s="1"/>
  <c r="D769" i="1"/>
  <c r="D1012" i="1"/>
  <c r="D1022" i="1" s="1"/>
  <c r="E769" i="1"/>
  <c r="E778" i="1" s="1"/>
  <c r="F1479" i="1"/>
  <c r="F1480" i="1"/>
  <c r="F1484" i="1" s="1"/>
  <c r="E46" i="4"/>
  <c r="D46" i="4"/>
  <c r="E48" i="4"/>
  <c r="E50" i="4" s="1"/>
  <c r="D48" i="4"/>
  <c r="D50" i="4" s="1"/>
  <c r="C46" i="4"/>
  <c r="H37" i="4"/>
  <c r="E21" i="4"/>
  <c r="C20" i="4"/>
  <c r="C21" i="4"/>
  <c r="C24" i="4" s="1"/>
  <c r="C22" i="4"/>
  <c r="D24" i="4"/>
  <c r="D25" i="4" s="1"/>
  <c r="E20" i="4"/>
  <c r="E22" i="4"/>
  <c r="G11" i="4"/>
  <c r="C1508" i="1"/>
  <c r="C1481" i="1"/>
  <c r="C1371" i="1"/>
  <c r="C1373" i="1"/>
  <c r="D1182" i="1"/>
  <c r="D1183" i="1"/>
  <c r="D1066" i="1"/>
  <c r="D1076" i="1" s="1"/>
  <c r="C886" i="1"/>
  <c r="E904" i="1"/>
  <c r="E914" i="1" s="1"/>
  <c r="D346" i="1"/>
  <c r="D345" i="1"/>
  <c r="C347" i="1"/>
  <c r="C346" i="1"/>
  <c r="C345" i="1"/>
  <c r="F508" i="1"/>
  <c r="F509" i="1"/>
  <c r="C966" i="1"/>
  <c r="C967" i="1"/>
  <c r="C968" i="1"/>
  <c r="E589" i="1"/>
  <c r="E588" i="1"/>
  <c r="E590" i="1"/>
  <c r="D320" i="1"/>
  <c r="D319" i="1"/>
  <c r="D318" i="1"/>
  <c r="C723" i="1"/>
  <c r="C725" i="1"/>
  <c r="C724" i="1"/>
  <c r="D1129" i="1"/>
  <c r="D1130" i="1"/>
  <c r="D750" i="1"/>
  <c r="D752" i="1"/>
  <c r="D751" i="1"/>
  <c r="F967" i="1"/>
  <c r="F968" i="1"/>
  <c r="E426" i="1"/>
  <c r="F966" i="1"/>
  <c r="D1184" i="1"/>
  <c r="C1101" i="1"/>
  <c r="C1182" i="1"/>
  <c r="F1399" i="1"/>
  <c r="D1400" i="1"/>
  <c r="C833" i="1"/>
  <c r="C129" i="1"/>
  <c r="D148" i="1"/>
  <c r="D160" i="1" s="1"/>
  <c r="C264" i="1"/>
  <c r="E372" i="1"/>
  <c r="C481" i="1"/>
  <c r="D1128" i="1"/>
  <c r="E1201" i="1"/>
  <c r="E1211" i="1" s="1"/>
  <c r="D1398" i="1"/>
  <c r="D1615" i="1"/>
  <c r="F426" i="1"/>
  <c r="D562" i="1"/>
  <c r="C751" i="1"/>
  <c r="C941" i="1"/>
  <c r="C1155" i="1"/>
  <c r="F823" i="1"/>
  <c r="F835" i="1" s="1"/>
  <c r="C850" i="1"/>
  <c r="C858" i="1" s="1"/>
  <c r="D480" i="1"/>
  <c r="D481" i="1"/>
  <c r="E617" i="1"/>
  <c r="C752" i="1"/>
  <c r="C1156" i="1"/>
  <c r="F1400" i="1"/>
  <c r="C1589" i="1"/>
  <c r="G1615" i="1"/>
  <c r="C831" i="1"/>
  <c r="L858" i="1"/>
  <c r="L859" i="1"/>
  <c r="L863" i="1" s="1"/>
  <c r="F1588" i="1"/>
  <c r="E1560" i="1"/>
  <c r="D1552" i="1"/>
  <c r="D1564" i="1" s="1"/>
  <c r="E1561" i="1"/>
  <c r="E1565" i="1" s="1"/>
  <c r="E1525" i="1"/>
  <c r="E1533" i="1" s="1"/>
  <c r="D1525" i="1"/>
  <c r="D1534" i="1" s="1"/>
  <c r="C1561" i="1"/>
  <c r="C1562" i="1"/>
  <c r="F1615" i="1"/>
  <c r="F1614" i="1"/>
  <c r="F1616" i="1"/>
  <c r="E1589" i="1"/>
  <c r="E1588" i="1"/>
  <c r="E1587" i="1"/>
  <c r="F1552" i="1"/>
  <c r="F1564" i="1" s="1"/>
  <c r="G1551" i="1"/>
  <c r="H1606" i="1"/>
  <c r="H1618" i="1" s="1"/>
  <c r="I1605" i="1"/>
  <c r="G1579" i="1"/>
  <c r="G1591" i="1" s="1"/>
  <c r="H1578" i="1"/>
  <c r="E1606" i="1"/>
  <c r="C1560" i="1"/>
  <c r="C1534" i="1"/>
  <c r="C1538" i="1" s="1"/>
  <c r="D1579" i="1"/>
  <c r="D1591" i="1" s="1"/>
  <c r="C1533" i="1"/>
  <c r="F1525" i="1"/>
  <c r="F1533" i="1" s="1"/>
  <c r="G1614" i="1"/>
  <c r="D1508" i="1"/>
  <c r="D1507" i="1"/>
  <c r="D1506" i="1"/>
  <c r="C1507" i="1"/>
  <c r="C1480" i="1"/>
  <c r="C1453" i="1"/>
  <c r="C1454" i="1"/>
  <c r="E1507" i="1"/>
  <c r="E1506" i="1"/>
  <c r="E1508" i="1"/>
  <c r="D1480" i="1"/>
  <c r="D1481" i="1"/>
  <c r="D1479" i="1"/>
  <c r="C1417" i="1"/>
  <c r="C1425" i="1" s="1"/>
  <c r="E1480" i="1"/>
  <c r="F1508" i="1"/>
  <c r="G1471" i="1"/>
  <c r="G1483" i="1" s="1"/>
  <c r="F1507" i="1"/>
  <c r="E1417" i="1"/>
  <c r="E1429" i="1" s="1"/>
  <c r="H1498" i="1"/>
  <c r="H1506" i="1" s="1"/>
  <c r="C1452" i="1"/>
  <c r="G1507" i="1"/>
  <c r="E1481" i="1"/>
  <c r="G1506" i="1"/>
  <c r="F1444" i="1"/>
  <c r="F1456" i="1" s="1"/>
  <c r="E1398" i="1"/>
  <c r="C1400" i="1"/>
  <c r="E1372" i="1"/>
  <c r="E1373" i="1"/>
  <c r="E1371" i="1"/>
  <c r="E1309" i="1"/>
  <c r="E1317" i="1" s="1"/>
  <c r="C1319" i="1"/>
  <c r="C1317" i="1"/>
  <c r="D1372" i="1"/>
  <c r="D1373" i="1"/>
  <c r="C1344" i="1"/>
  <c r="C1346" i="1"/>
  <c r="C1345" i="1"/>
  <c r="E1400" i="1"/>
  <c r="E1403" i="1" s="1"/>
  <c r="D1371" i="1"/>
  <c r="C1398" i="1"/>
  <c r="F1309" i="1"/>
  <c r="F1317" i="1" s="1"/>
  <c r="F1336" i="1"/>
  <c r="F1348" i="1" s="1"/>
  <c r="G1390" i="1"/>
  <c r="G1402" i="1" s="1"/>
  <c r="F1363" i="1"/>
  <c r="F1371" i="1" s="1"/>
  <c r="C1228" i="1"/>
  <c r="D1201" i="1"/>
  <c r="D1209" i="1" s="1"/>
  <c r="D1264" i="1"/>
  <c r="D1265" i="1"/>
  <c r="G1281" i="1"/>
  <c r="F1282" i="1"/>
  <c r="F1290" i="1" s="1"/>
  <c r="D1228" i="1"/>
  <c r="D1240" i="1" s="1"/>
  <c r="C1201" i="1"/>
  <c r="C1213" i="1" s="1"/>
  <c r="F1201" i="1"/>
  <c r="F1209" i="1" s="1"/>
  <c r="G1200" i="1"/>
  <c r="F1227" i="1"/>
  <c r="E1228" i="1"/>
  <c r="E1240" i="1" s="1"/>
  <c r="D1263" i="1"/>
  <c r="F1254" i="1"/>
  <c r="E1255" i="1"/>
  <c r="E1282" i="1"/>
  <c r="E1294" i="1" s="1"/>
  <c r="E1174" i="1"/>
  <c r="E1183" i="1" s="1"/>
  <c r="D1156" i="1"/>
  <c r="D1155" i="1"/>
  <c r="E1155" i="1"/>
  <c r="C1129" i="1"/>
  <c r="C1130" i="1"/>
  <c r="C1128" i="1"/>
  <c r="D1101" i="1"/>
  <c r="C1102" i="1"/>
  <c r="C1106" i="1" s="1"/>
  <c r="C1075" i="1"/>
  <c r="C1079" i="1" s="1"/>
  <c r="D985" i="1"/>
  <c r="D994" i="1" s="1"/>
  <c r="G1174" i="1"/>
  <c r="G1186" i="1" s="1"/>
  <c r="E1066" i="1"/>
  <c r="E1078" i="1" s="1"/>
  <c r="D1157" i="1"/>
  <c r="C1039" i="1"/>
  <c r="C1047" i="1" s="1"/>
  <c r="E1120" i="1"/>
  <c r="E1132" i="1" s="1"/>
  <c r="C1022" i="1"/>
  <c r="G1120" i="1"/>
  <c r="G1128" i="1" s="1"/>
  <c r="F1147" i="1"/>
  <c r="F1155" i="1" s="1"/>
  <c r="C1074" i="1"/>
  <c r="F1093" i="1"/>
  <c r="F1105" i="1" s="1"/>
  <c r="E1012" i="1"/>
  <c r="E1020" i="1" s="1"/>
  <c r="F1120" i="1"/>
  <c r="F1128" i="1" s="1"/>
  <c r="E1093" i="1"/>
  <c r="E1101" i="1" s="1"/>
  <c r="C1021" i="1"/>
  <c r="D1039" i="1"/>
  <c r="D1051" i="1" s="1"/>
  <c r="D1102" i="1"/>
  <c r="E985" i="1"/>
  <c r="E997" i="1" s="1"/>
  <c r="C994" i="1"/>
  <c r="C993" i="1"/>
  <c r="E966" i="1"/>
  <c r="E968" i="1"/>
  <c r="G958" i="1"/>
  <c r="G970" i="1" s="1"/>
  <c r="C940" i="1"/>
  <c r="F940" i="1"/>
  <c r="F939" i="1"/>
  <c r="E940" i="1"/>
  <c r="E941" i="1"/>
  <c r="G931" i="1"/>
  <c r="G943" i="1" s="1"/>
  <c r="E939" i="1"/>
  <c r="F912" i="1"/>
  <c r="C904" i="1"/>
  <c r="C916" i="1" s="1"/>
  <c r="G904" i="1"/>
  <c r="G912" i="1" s="1"/>
  <c r="F913" i="1"/>
  <c r="E886" i="1"/>
  <c r="E887" i="1"/>
  <c r="E885" i="1"/>
  <c r="F877" i="1"/>
  <c r="F889" i="1" s="1"/>
  <c r="C779" i="1"/>
  <c r="G769" i="1"/>
  <c r="G777" i="1" s="1"/>
  <c r="E750" i="1"/>
  <c r="G741" i="1"/>
  <c r="F742" i="1"/>
  <c r="F754" i="1" s="1"/>
  <c r="E752" i="1"/>
  <c r="G715" i="1"/>
  <c r="G727" i="1" s="1"/>
  <c r="H714" i="1"/>
  <c r="D688" i="1"/>
  <c r="D700" i="1" s="1"/>
  <c r="E688" i="1"/>
  <c r="F687" i="1"/>
  <c r="C696" i="1"/>
  <c r="C697" i="1"/>
  <c r="C670" i="1"/>
  <c r="C669" i="1"/>
  <c r="C671" i="1"/>
  <c r="E671" i="1"/>
  <c r="E674" i="1" s="1"/>
  <c r="E669" i="1"/>
  <c r="F669" i="1"/>
  <c r="G661" i="1"/>
  <c r="G673" i="1" s="1"/>
  <c r="H660" i="1"/>
  <c r="C643" i="1"/>
  <c r="C642" i="1"/>
  <c r="G634" i="1"/>
  <c r="G646" i="1" s="1"/>
  <c r="H633" i="1"/>
  <c r="F642" i="1"/>
  <c r="F643" i="1"/>
  <c r="F615" i="1"/>
  <c r="D615" i="1"/>
  <c r="D617" i="1"/>
  <c r="G616" i="1"/>
  <c r="H607" i="1"/>
  <c r="H615" i="1" s="1"/>
  <c r="I606" i="1"/>
  <c r="C607" i="1"/>
  <c r="C619" i="1" s="1"/>
  <c r="G615" i="1"/>
  <c r="F616" i="1"/>
  <c r="F588" i="1"/>
  <c r="C589" i="1"/>
  <c r="C590" i="1"/>
  <c r="G580" i="1"/>
  <c r="G592" i="1" s="1"/>
  <c r="H579" i="1"/>
  <c r="C588" i="1"/>
  <c r="F589" i="1"/>
  <c r="C563" i="1"/>
  <c r="C562" i="1"/>
  <c r="C561" i="1"/>
  <c r="G552" i="1"/>
  <c r="F553" i="1"/>
  <c r="F561" i="1" s="1"/>
  <c r="E553" i="1"/>
  <c r="E561" i="1" s="1"/>
  <c r="E536" i="1"/>
  <c r="E534" i="1"/>
  <c r="C536" i="1"/>
  <c r="C535" i="1"/>
  <c r="C534" i="1"/>
  <c r="G525" i="1"/>
  <c r="F526" i="1"/>
  <c r="F534" i="1" s="1"/>
  <c r="C509" i="1"/>
  <c r="C512" i="1" s="1"/>
  <c r="C507" i="1"/>
  <c r="G499" i="1"/>
  <c r="G511" i="1" s="1"/>
  <c r="H498" i="1"/>
  <c r="F507" i="1"/>
  <c r="E480" i="1"/>
  <c r="E482" i="1"/>
  <c r="G471" i="1"/>
  <c r="F472" i="1"/>
  <c r="F484" i="1" s="1"/>
  <c r="C454" i="1"/>
  <c r="C453" i="1"/>
  <c r="E453" i="1"/>
  <c r="E455" i="1"/>
  <c r="G444" i="1"/>
  <c r="F445" i="1"/>
  <c r="F457" i="1" s="1"/>
  <c r="F427" i="1"/>
  <c r="C418" i="1"/>
  <c r="C430" i="1" s="1"/>
  <c r="H417" i="1"/>
  <c r="G418" i="1"/>
  <c r="G430" i="1" s="1"/>
  <c r="C399" i="1"/>
  <c r="C401" i="1"/>
  <c r="C400" i="1"/>
  <c r="D391" i="1"/>
  <c r="D399" i="1" s="1"/>
  <c r="E391" i="1"/>
  <c r="E399" i="1" s="1"/>
  <c r="F390" i="1"/>
  <c r="F364" i="1"/>
  <c r="F372" i="1" s="1"/>
  <c r="E374" i="1"/>
  <c r="F337" i="1"/>
  <c r="F349" i="1" s="1"/>
  <c r="C320" i="1"/>
  <c r="C319" i="1"/>
  <c r="G309" i="1"/>
  <c r="F310" i="1"/>
  <c r="F318" i="1" s="1"/>
  <c r="C318" i="1"/>
  <c r="E320" i="1"/>
  <c r="E318" i="1"/>
  <c r="C292" i="1"/>
  <c r="C293" i="1"/>
  <c r="C291" i="1"/>
  <c r="E282" i="1"/>
  <c r="D283" i="1"/>
  <c r="D295" i="1" s="1"/>
  <c r="C266" i="1"/>
  <c r="E255" i="1"/>
  <c r="D256" i="1"/>
  <c r="D268" i="1" s="1"/>
  <c r="C239" i="1"/>
  <c r="F239" i="1"/>
  <c r="F238" i="1"/>
  <c r="F237" i="1"/>
  <c r="H228" i="1"/>
  <c r="G229" i="1"/>
  <c r="G241" i="1" s="1"/>
  <c r="E229" i="1"/>
  <c r="E237" i="1" s="1"/>
  <c r="C238" i="1"/>
  <c r="C211" i="1"/>
  <c r="C212" i="1"/>
  <c r="D202" i="1"/>
  <c r="D210" i="1" s="1"/>
  <c r="E201" i="1"/>
  <c r="C210" i="1"/>
  <c r="E174" i="1"/>
  <c r="D175" i="1"/>
  <c r="D183" i="1" s="1"/>
  <c r="C175" i="1"/>
  <c r="C183" i="1" s="1"/>
  <c r="G147" i="1"/>
  <c r="F148" i="1"/>
  <c r="F160" i="1" s="1"/>
  <c r="C157" i="1"/>
  <c r="C156" i="1"/>
  <c r="E148" i="1"/>
  <c r="E160" i="1" s="1"/>
  <c r="D131" i="1"/>
  <c r="D130" i="1"/>
  <c r="D129" i="1"/>
  <c r="E121" i="1"/>
  <c r="F120" i="1"/>
  <c r="C91" i="1"/>
  <c r="L64" i="1"/>
  <c r="F64" i="1"/>
  <c r="I91" i="1"/>
  <c r="H37" i="1"/>
  <c r="H10" i="1"/>
  <c r="F10" i="1"/>
  <c r="L10" i="1"/>
  <c r="C37" i="1"/>
  <c r="D91" i="1"/>
  <c r="J91" i="1"/>
  <c r="E65" i="1"/>
  <c r="E64" i="1"/>
  <c r="K37" i="1"/>
  <c r="K38" i="1"/>
  <c r="D39" i="1"/>
  <c r="L91" i="1"/>
  <c r="L92" i="1"/>
  <c r="E10" i="1"/>
  <c r="E11" i="1"/>
  <c r="G10" i="1"/>
  <c r="G11" i="1"/>
  <c r="I64" i="1"/>
  <c r="H91" i="1"/>
  <c r="H65" i="1"/>
  <c r="H64" i="1"/>
  <c r="K10" i="1"/>
  <c r="K11" i="1"/>
  <c r="K91" i="1"/>
  <c r="K92" i="1"/>
  <c r="J64" i="1"/>
  <c r="J65" i="1"/>
  <c r="E37" i="1"/>
  <c r="E38" i="1"/>
  <c r="F92" i="1"/>
  <c r="F91" i="1"/>
  <c r="D10" i="1"/>
  <c r="D11" i="1"/>
  <c r="C64" i="1"/>
  <c r="L38" i="1"/>
  <c r="L37" i="1"/>
  <c r="E91" i="1"/>
  <c r="E92" i="1"/>
  <c r="D64" i="1"/>
  <c r="D65" i="1"/>
  <c r="J38" i="1"/>
  <c r="J37" i="1"/>
  <c r="I37" i="1"/>
  <c r="F37" i="1"/>
  <c r="F38" i="1"/>
  <c r="G64" i="1"/>
  <c r="G65" i="1"/>
  <c r="K64" i="1"/>
  <c r="K65" i="1"/>
  <c r="G38" i="1"/>
  <c r="G37" i="1"/>
  <c r="D37" i="1"/>
  <c r="D38" i="1"/>
  <c r="G92" i="1"/>
  <c r="G91" i="1"/>
  <c r="C10" i="1"/>
  <c r="J10" i="1"/>
  <c r="I13" i="1"/>
  <c r="I22" i="1" s="1"/>
  <c r="E1614" i="1" l="1"/>
  <c r="E1618" i="1"/>
  <c r="C1593" i="1"/>
  <c r="C1592" i="1"/>
  <c r="E1592" i="1"/>
  <c r="F1592" i="1"/>
  <c r="D1484" i="1"/>
  <c r="D1403" i="1"/>
  <c r="D1404" i="1" s="1"/>
  <c r="G1511" i="1"/>
  <c r="C1511" i="1"/>
  <c r="C1565" i="1"/>
  <c r="C1566" i="1" s="1"/>
  <c r="C67" i="1"/>
  <c r="F917" i="1"/>
  <c r="C1403" i="1"/>
  <c r="C1404" i="1" s="1"/>
  <c r="E1511" i="1"/>
  <c r="D1511" i="1"/>
  <c r="D1537" i="1"/>
  <c r="F1511" i="1"/>
  <c r="F1512" i="1" s="1"/>
  <c r="E1537" i="1"/>
  <c r="C1484" i="1"/>
  <c r="C1485" i="1" s="1"/>
  <c r="F1537" i="1"/>
  <c r="H1510" i="1"/>
  <c r="E1484" i="1"/>
  <c r="E1485" i="1" s="1"/>
  <c r="C1457" i="1"/>
  <c r="C1268" i="1"/>
  <c r="D1456" i="1"/>
  <c r="E1456" i="1"/>
  <c r="C1376" i="1"/>
  <c r="C1377" i="1" s="1"/>
  <c r="F1403" i="1"/>
  <c r="F1404" i="1" s="1"/>
  <c r="C1349" i="1"/>
  <c r="D1429" i="1"/>
  <c r="C1429" i="1"/>
  <c r="D1376" i="1"/>
  <c r="E1376" i="1"/>
  <c r="C1322" i="1"/>
  <c r="C1323" i="1" s="1"/>
  <c r="F35" i="3" s="1"/>
  <c r="F1375" i="1"/>
  <c r="C1295" i="1"/>
  <c r="D1295" i="1"/>
  <c r="D1348" i="1"/>
  <c r="E1348" i="1"/>
  <c r="E1321" i="1"/>
  <c r="F1321" i="1"/>
  <c r="D1321" i="1"/>
  <c r="D1268" i="1"/>
  <c r="D1269" i="1" s="1"/>
  <c r="F1294" i="1"/>
  <c r="C1160" i="1"/>
  <c r="C1161" i="1" s="1"/>
  <c r="C701" i="1"/>
  <c r="C702" i="1" s="1"/>
  <c r="E1263" i="1"/>
  <c r="E1267" i="1"/>
  <c r="C1187" i="1"/>
  <c r="C1188" i="1" s="1"/>
  <c r="C782" i="1"/>
  <c r="C783" i="1" s="1"/>
  <c r="F24" i="3" s="1"/>
  <c r="C1025" i="1"/>
  <c r="C1026" i="1" s="1"/>
  <c r="D1106" i="1"/>
  <c r="D1107" i="1" s="1"/>
  <c r="I48" i="3" s="1"/>
  <c r="C1237" i="1"/>
  <c r="C1240" i="1"/>
  <c r="E1213" i="1"/>
  <c r="D1187" i="1"/>
  <c r="D1188" i="1" s="1"/>
  <c r="D1213" i="1"/>
  <c r="F1187" i="1"/>
  <c r="F1188" i="1" s="1"/>
  <c r="F1213" i="1"/>
  <c r="D1160" i="1"/>
  <c r="D1161" i="1" s="1"/>
  <c r="E1186" i="1"/>
  <c r="C1133" i="1"/>
  <c r="C1134" i="1" s="1"/>
  <c r="F1159" i="1"/>
  <c r="D1133" i="1"/>
  <c r="D1134" i="1" s="1"/>
  <c r="C836" i="1"/>
  <c r="C837" i="1" s="1"/>
  <c r="D755" i="1"/>
  <c r="D756" i="1" s="1"/>
  <c r="G1132" i="1"/>
  <c r="F1132" i="1"/>
  <c r="D1078" i="1"/>
  <c r="E1105" i="1"/>
  <c r="C998" i="1"/>
  <c r="C999" i="1" s="1"/>
  <c r="F47" i="3" s="1"/>
  <c r="C944" i="1"/>
  <c r="C945" i="1" s="1"/>
  <c r="E971" i="1"/>
  <c r="E972" i="1" s="1"/>
  <c r="C1051" i="1"/>
  <c r="F971" i="1"/>
  <c r="F972" i="1" s="1"/>
  <c r="D971" i="1"/>
  <c r="D972" i="1" s="1"/>
  <c r="D1024" i="1"/>
  <c r="E1024" i="1"/>
  <c r="D997" i="1"/>
  <c r="C971" i="1"/>
  <c r="C972" i="1" s="1"/>
  <c r="E944" i="1"/>
  <c r="E945" i="1" s="1"/>
  <c r="C890" i="1"/>
  <c r="C891" i="1" s="1"/>
  <c r="I24" i="3" s="1"/>
  <c r="F944" i="1"/>
  <c r="F945" i="1" s="1"/>
  <c r="E890" i="1"/>
  <c r="E891" i="1" s="1"/>
  <c r="I26" i="3" s="1"/>
  <c r="D917" i="1"/>
  <c r="D918" i="1" s="1"/>
  <c r="D890" i="1"/>
  <c r="D891" i="1" s="1"/>
  <c r="I25" i="3" s="1"/>
  <c r="E916" i="1"/>
  <c r="G916" i="1"/>
  <c r="F862" i="1"/>
  <c r="C458" i="1"/>
  <c r="C459" i="1" s="1"/>
  <c r="E862" i="1"/>
  <c r="C862" i="1"/>
  <c r="G620" i="1"/>
  <c r="G621" i="1" s="1"/>
  <c r="J859" i="1"/>
  <c r="J862" i="1"/>
  <c r="D862" i="1"/>
  <c r="E755" i="1"/>
  <c r="E756" i="1" s="1"/>
  <c r="G862" i="1"/>
  <c r="H862" i="1"/>
  <c r="K862" i="1"/>
  <c r="I862" i="1"/>
  <c r="J808" i="1"/>
  <c r="E835" i="1"/>
  <c r="J835" i="1"/>
  <c r="K835" i="1"/>
  <c r="G835" i="1"/>
  <c r="D835" i="1"/>
  <c r="C809" i="1"/>
  <c r="C810" i="1" s="1"/>
  <c r="H835" i="1"/>
  <c r="G808" i="1"/>
  <c r="I835" i="1"/>
  <c r="L835" i="1"/>
  <c r="D485" i="1"/>
  <c r="D486" i="1" s="1"/>
  <c r="K806" i="1"/>
  <c r="K808" i="1"/>
  <c r="F808" i="1"/>
  <c r="D808" i="1"/>
  <c r="E620" i="1"/>
  <c r="E621" i="1" s="1"/>
  <c r="H808" i="1"/>
  <c r="I808" i="1"/>
  <c r="E808" i="1"/>
  <c r="L808" i="1"/>
  <c r="F781" i="1"/>
  <c r="E781" i="1"/>
  <c r="C755" i="1"/>
  <c r="C756" i="1" s="1"/>
  <c r="D777" i="1"/>
  <c r="D781" i="1"/>
  <c r="K768" i="1"/>
  <c r="F674" i="1"/>
  <c r="F675" i="1" s="1"/>
  <c r="C27" i="3" s="1"/>
  <c r="G781" i="1"/>
  <c r="F620" i="1"/>
  <c r="F621" i="1" s="1"/>
  <c r="D620" i="1"/>
  <c r="D621" i="1" s="1"/>
  <c r="E593" i="1"/>
  <c r="E594" i="1" s="1"/>
  <c r="C728" i="1"/>
  <c r="C729" i="1" s="1"/>
  <c r="F727" i="1"/>
  <c r="D727" i="1"/>
  <c r="E727" i="1"/>
  <c r="D674" i="1"/>
  <c r="D675" i="1" s="1"/>
  <c r="C25" i="3" s="1"/>
  <c r="E696" i="1"/>
  <c r="E700" i="1"/>
  <c r="C674" i="1"/>
  <c r="C675" i="1" s="1"/>
  <c r="C24" i="3" s="1"/>
  <c r="D647" i="1"/>
  <c r="D648" i="1" s="1"/>
  <c r="C647" i="1"/>
  <c r="C648" i="1" s="1"/>
  <c r="D566" i="1"/>
  <c r="D567" i="1" s="1"/>
  <c r="D593" i="1"/>
  <c r="D594" i="1" s="1"/>
  <c r="E458" i="1"/>
  <c r="E459" i="1" s="1"/>
  <c r="E485" i="1"/>
  <c r="E486" i="1" s="1"/>
  <c r="C566" i="1"/>
  <c r="C567" i="1" s="1"/>
  <c r="F647" i="1"/>
  <c r="F648" i="1" s="1"/>
  <c r="E539" i="1"/>
  <c r="E540" i="1" s="1"/>
  <c r="D431" i="1"/>
  <c r="D432" i="1" s="1"/>
  <c r="C539" i="1"/>
  <c r="C540" i="1" s="1"/>
  <c r="C593" i="1"/>
  <c r="C594" i="1" s="1"/>
  <c r="H619" i="1"/>
  <c r="F593" i="1"/>
  <c r="F594" i="1" s="1"/>
  <c r="D458" i="1"/>
  <c r="D459" i="1" s="1"/>
  <c r="D539" i="1"/>
  <c r="D540" i="1" s="1"/>
  <c r="E565" i="1"/>
  <c r="F565" i="1"/>
  <c r="D512" i="1"/>
  <c r="D513" i="1" s="1"/>
  <c r="F538" i="1"/>
  <c r="F512" i="1"/>
  <c r="F513" i="1" s="1"/>
  <c r="C94" i="1"/>
  <c r="C104" i="1" s="1"/>
  <c r="F431" i="1"/>
  <c r="F432" i="1" s="1"/>
  <c r="C269" i="1"/>
  <c r="C270" i="1" s="1"/>
  <c r="C485" i="1"/>
  <c r="C486" i="1" s="1"/>
  <c r="E507" i="1"/>
  <c r="E511" i="1"/>
  <c r="C296" i="1"/>
  <c r="C297" i="1" s="1"/>
  <c r="C404" i="1"/>
  <c r="C405" i="1" s="1"/>
  <c r="E377" i="1"/>
  <c r="E378" i="1" s="1"/>
  <c r="E431" i="1"/>
  <c r="E432" i="1" s="1"/>
  <c r="E323" i="1"/>
  <c r="E324" i="1" s="1"/>
  <c r="C323" i="1"/>
  <c r="C324" i="1" s="1"/>
  <c r="D350" i="1"/>
  <c r="D351" i="1" s="1"/>
  <c r="D403" i="1"/>
  <c r="E403" i="1"/>
  <c r="D377" i="1"/>
  <c r="D378" i="1" s="1"/>
  <c r="C377" i="1"/>
  <c r="C378" i="1" s="1"/>
  <c r="F376" i="1"/>
  <c r="C350" i="1"/>
  <c r="C351" i="1" s="1"/>
  <c r="L67" i="1"/>
  <c r="L76" i="1" s="1"/>
  <c r="D323" i="1"/>
  <c r="D324" i="1" s="1"/>
  <c r="C161" i="1"/>
  <c r="C162" i="1" s="1"/>
  <c r="E725" i="1"/>
  <c r="E728" i="1" s="1"/>
  <c r="L13" i="1"/>
  <c r="L22" i="1" s="1"/>
  <c r="C1620" i="1"/>
  <c r="F322" i="1"/>
  <c r="F242" i="1"/>
  <c r="F243" i="1" s="1"/>
  <c r="I7" i="3" s="1"/>
  <c r="C40" i="1"/>
  <c r="C48" i="1" s="1"/>
  <c r="D242" i="1"/>
  <c r="D243" i="1" s="1"/>
  <c r="I5" i="3" s="1"/>
  <c r="C1296" i="1"/>
  <c r="C242" i="1"/>
  <c r="C243" i="1" s="1"/>
  <c r="I4" i="3" s="1"/>
  <c r="E509" i="1"/>
  <c r="I67" i="1"/>
  <c r="I76" i="1" s="1"/>
  <c r="J94" i="1"/>
  <c r="J104" i="1" s="1"/>
  <c r="C134" i="1"/>
  <c r="C135" i="1" s="1"/>
  <c r="F4" i="3" s="1"/>
  <c r="C215" i="1"/>
  <c r="C216" i="1" s="1"/>
  <c r="E241" i="1"/>
  <c r="D214" i="1"/>
  <c r="D134" i="1"/>
  <c r="D135" i="1" s="1"/>
  <c r="F5" i="3" s="1"/>
  <c r="E723" i="1"/>
  <c r="D187" i="1"/>
  <c r="C187" i="1"/>
  <c r="F13" i="1"/>
  <c r="F21" i="1" s="1"/>
  <c r="H94" i="1"/>
  <c r="H106" i="1" s="1"/>
  <c r="E129" i="1"/>
  <c r="E133" i="1"/>
  <c r="F723" i="1"/>
  <c r="E351" i="1"/>
  <c r="I94" i="1"/>
  <c r="I104" i="1" s="1"/>
  <c r="D1426" i="1"/>
  <c r="D1430" i="1" s="1"/>
  <c r="D1620" i="1"/>
  <c r="C1269" i="1"/>
  <c r="E648" i="1"/>
  <c r="F67" i="1"/>
  <c r="F79" i="1" s="1"/>
  <c r="D1425" i="1"/>
  <c r="C79" i="1"/>
  <c r="D725" i="1"/>
  <c r="D724" i="1"/>
  <c r="F724" i="1"/>
  <c r="F1593" i="1"/>
  <c r="H13" i="1"/>
  <c r="H22" i="1" s="1"/>
  <c r="E1161" i="1"/>
  <c r="F1620" i="1"/>
  <c r="I25" i="1"/>
  <c r="D1535" i="1"/>
  <c r="E508" i="1"/>
  <c r="D1296" i="1"/>
  <c r="G1620" i="1"/>
  <c r="G67" i="1"/>
  <c r="G77" i="1" s="1"/>
  <c r="G13" i="1"/>
  <c r="G22" i="1" s="1"/>
  <c r="C513" i="1"/>
  <c r="D945" i="1"/>
  <c r="E1184" i="1"/>
  <c r="E858" i="1"/>
  <c r="E860" i="1"/>
  <c r="K804" i="1"/>
  <c r="D1453" i="1"/>
  <c r="D1452" i="1"/>
  <c r="E1452" i="1"/>
  <c r="F1485" i="1"/>
  <c r="E1453" i="1"/>
  <c r="D1317" i="1"/>
  <c r="D1345" i="1"/>
  <c r="E1346" i="1"/>
  <c r="D1319" i="1"/>
  <c r="D1322" i="1" s="1"/>
  <c r="E1345" i="1"/>
  <c r="D1346" i="1"/>
  <c r="G806" i="1"/>
  <c r="E804" i="1"/>
  <c r="E805" i="1"/>
  <c r="F858" i="1"/>
  <c r="K858" i="1"/>
  <c r="G805" i="1"/>
  <c r="E779" i="1"/>
  <c r="G832" i="1"/>
  <c r="G860" i="1"/>
  <c r="H859" i="1"/>
  <c r="D778" i="1"/>
  <c r="I858" i="1"/>
  <c r="K805" i="1"/>
  <c r="D779" i="1"/>
  <c r="G833" i="1"/>
  <c r="H806" i="1"/>
  <c r="F860" i="1"/>
  <c r="F777" i="1"/>
  <c r="H833" i="1"/>
  <c r="K860" i="1"/>
  <c r="G859" i="1"/>
  <c r="D859" i="1"/>
  <c r="H831" i="1"/>
  <c r="J805" i="1"/>
  <c r="H860" i="1"/>
  <c r="J860" i="1"/>
  <c r="I859" i="1"/>
  <c r="L806" i="1"/>
  <c r="D858" i="1"/>
  <c r="J804" i="1"/>
  <c r="K831" i="1"/>
  <c r="L833" i="1"/>
  <c r="J858" i="1"/>
  <c r="I804" i="1"/>
  <c r="L831" i="1"/>
  <c r="D832" i="1"/>
  <c r="I833" i="1"/>
  <c r="I806" i="1"/>
  <c r="D833" i="1"/>
  <c r="D804" i="1"/>
  <c r="E831" i="1"/>
  <c r="H805" i="1"/>
  <c r="J832" i="1"/>
  <c r="E832" i="1"/>
  <c r="J831" i="1"/>
  <c r="L805" i="1"/>
  <c r="D805" i="1"/>
  <c r="F778" i="1"/>
  <c r="K832" i="1"/>
  <c r="I831" i="1"/>
  <c r="F804" i="1"/>
  <c r="F806" i="1"/>
  <c r="E777" i="1"/>
  <c r="D1074" i="1"/>
  <c r="D1021" i="1"/>
  <c r="D1075" i="1"/>
  <c r="D1079" i="1" s="1"/>
  <c r="D1020" i="1"/>
  <c r="D993" i="1"/>
  <c r="E1535" i="1"/>
  <c r="E51" i="4"/>
  <c r="D51" i="4"/>
  <c r="G48" i="4"/>
  <c r="G47" i="4"/>
  <c r="G46" i="4"/>
  <c r="I37" i="4"/>
  <c r="C47" i="4"/>
  <c r="C48" i="4"/>
  <c r="F47" i="4"/>
  <c r="F48" i="4"/>
  <c r="F46" i="4"/>
  <c r="C25" i="4"/>
  <c r="E24" i="4"/>
  <c r="E25" i="4" s="1"/>
  <c r="H11" i="4"/>
  <c r="G20" i="4"/>
  <c r="F21" i="4"/>
  <c r="F22" i="4"/>
  <c r="F20" i="4"/>
  <c r="C1512" i="1"/>
  <c r="E1404" i="1"/>
  <c r="C1107" i="1"/>
  <c r="I47" i="3" s="1"/>
  <c r="E913" i="1"/>
  <c r="E912" i="1"/>
  <c r="F833" i="1"/>
  <c r="F832" i="1"/>
  <c r="E1210" i="1"/>
  <c r="F831" i="1"/>
  <c r="C1236" i="1"/>
  <c r="C1080" i="1"/>
  <c r="E1209" i="1"/>
  <c r="G1512" i="1"/>
  <c r="D158" i="1"/>
  <c r="D157" i="1"/>
  <c r="E1512" i="1"/>
  <c r="E1566" i="1"/>
  <c r="C859" i="1"/>
  <c r="C860" i="1"/>
  <c r="D156" i="1"/>
  <c r="D1562" i="1"/>
  <c r="D1561" i="1"/>
  <c r="D1560" i="1"/>
  <c r="E1534" i="1"/>
  <c r="D1533" i="1"/>
  <c r="D1588" i="1"/>
  <c r="D1589" i="1"/>
  <c r="G1588" i="1"/>
  <c r="G1589" i="1"/>
  <c r="I1606" i="1"/>
  <c r="I1614" i="1" s="1"/>
  <c r="J1605" i="1"/>
  <c r="E1593" i="1"/>
  <c r="D1587" i="1"/>
  <c r="F1534" i="1"/>
  <c r="F1535" i="1"/>
  <c r="E1615" i="1"/>
  <c r="E1616" i="1"/>
  <c r="G1552" i="1"/>
  <c r="G1564" i="1" s="1"/>
  <c r="H1551" i="1"/>
  <c r="G1525" i="1"/>
  <c r="H1615" i="1"/>
  <c r="H1616" i="1"/>
  <c r="C1539" i="1"/>
  <c r="H1579" i="1"/>
  <c r="H1587" i="1" s="1"/>
  <c r="I1578" i="1"/>
  <c r="F1562" i="1"/>
  <c r="F1561" i="1"/>
  <c r="F1565" i="1" s="1"/>
  <c r="G1587" i="1"/>
  <c r="H1614" i="1"/>
  <c r="F1560" i="1"/>
  <c r="D1512" i="1"/>
  <c r="G1481" i="1"/>
  <c r="G1480" i="1"/>
  <c r="G1444" i="1"/>
  <c r="F1417" i="1"/>
  <c r="F1429" i="1" s="1"/>
  <c r="D1485" i="1"/>
  <c r="G1479" i="1"/>
  <c r="C1458" i="1"/>
  <c r="F1454" i="1"/>
  <c r="F1453" i="1"/>
  <c r="E1427" i="1"/>
  <c r="E1426" i="1"/>
  <c r="C1427" i="1"/>
  <c r="C1426" i="1"/>
  <c r="I1498" i="1"/>
  <c r="E1425" i="1"/>
  <c r="H1507" i="1"/>
  <c r="H1508" i="1"/>
  <c r="H1471" i="1"/>
  <c r="F1452" i="1"/>
  <c r="E1377" i="1"/>
  <c r="E1319" i="1"/>
  <c r="E1318" i="1"/>
  <c r="G1400" i="1"/>
  <c r="G1399" i="1"/>
  <c r="G1309" i="1"/>
  <c r="F1318" i="1"/>
  <c r="F1319" i="1"/>
  <c r="G1398" i="1"/>
  <c r="G1363" i="1"/>
  <c r="G1375" i="1" s="1"/>
  <c r="G1336" i="1"/>
  <c r="D1377" i="1"/>
  <c r="F1373" i="1"/>
  <c r="F1372" i="1"/>
  <c r="F1346" i="1"/>
  <c r="F1345" i="1"/>
  <c r="H1390" i="1"/>
  <c r="H1402" i="1" s="1"/>
  <c r="C1350" i="1"/>
  <c r="F1344" i="1"/>
  <c r="C1238" i="1"/>
  <c r="D1210" i="1"/>
  <c r="D1211" i="1"/>
  <c r="G1254" i="1"/>
  <c r="F1255" i="1"/>
  <c r="F1263" i="1" s="1"/>
  <c r="G1282" i="1"/>
  <c r="G1290" i="1" s="1"/>
  <c r="H1281" i="1"/>
  <c r="F1210" i="1"/>
  <c r="F1211" i="1"/>
  <c r="F1228" i="1"/>
  <c r="G1227" i="1"/>
  <c r="C1211" i="1"/>
  <c r="C1210" i="1"/>
  <c r="E1291" i="1"/>
  <c r="E1292" i="1"/>
  <c r="H1200" i="1"/>
  <c r="G1201" i="1"/>
  <c r="G1209" i="1" s="1"/>
  <c r="E1265" i="1"/>
  <c r="E1264" i="1"/>
  <c r="E1238" i="1"/>
  <c r="E1237" i="1"/>
  <c r="E1290" i="1"/>
  <c r="E1236" i="1"/>
  <c r="D1238" i="1"/>
  <c r="D1237" i="1"/>
  <c r="C1209" i="1"/>
  <c r="F1291" i="1"/>
  <c r="F1292" i="1"/>
  <c r="D1236" i="1"/>
  <c r="E1182" i="1"/>
  <c r="D995" i="1"/>
  <c r="G1093" i="1"/>
  <c r="E1075" i="1"/>
  <c r="E1076" i="1"/>
  <c r="E1039" i="1"/>
  <c r="F1012" i="1"/>
  <c r="F1024" i="1" s="1"/>
  <c r="F1157" i="1"/>
  <c r="F1156" i="1"/>
  <c r="E1130" i="1"/>
  <c r="E1129" i="1"/>
  <c r="D1049" i="1"/>
  <c r="D1048" i="1"/>
  <c r="F1130" i="1"/>
  <c r="F1129" i="1"/>
  <c r="E1022" i="1"/>
  <c r="E1021" i="1"/>
  <c r="F1066" i="1"/>
  <c r="E1128" i="1"/>
  <c r="G1130" i="1"/>
  <c r="G1129" i="1"/>
  <c r="H1174" i="1"/>
  <c r="H1120" i="1"/>
  <c r="H1132" i="1" s="1"/>
  <c r="F1103" i="1"/>
  <c r="F1102" i="1"/>
  <c r="C1049" i="1"/>
  <c r="C1048" i="1"/>
  <c r="F985" i="1"/>
  <c r="E1103" i="1"/>
  <c r="E1102" i="1"/>
  <c r="G1184" i="1"/>
  <c r="G1183" i="1"/>
  <c r="G1182" i="1"/>
  <c r="E993" i="1"/>
  <c r="E995" i="1"/>
  <c r="E994" i="1"/>
  <c r="E1074" i="1"/>
  <c r="F1101" i="1"/>
  <c r="G1147" i="1"/>
  <c r="G1159" i="1" s="1"/>
  <c r="D1047" i="1"/>
  <c r="H958" i="1"/>
  <c r="H970" i="1" s="1"/>
  <c r="G968" i="1"/>
  <c r="G967" i="1"/>
  <c r="G966" i="1"/>
  <c r="H931" i="1"/>
  <c r="G941" i="1"/>
  <c r="G940" i="1"/>
  <c r="G939" i="1"/>
  <c r="F918" i="1"/>
  <c r="H904" i="1"/>
  <c r="H916" i="1" s="1"/>
  <c r="C913" i="1"/>
  <c r="C914" i="1"/>
  <c r="C912" i="1"/>
  <c r="G914" i="1"/>
  <c r="G913" i="1"/>
  <c r="G877" i="1"/>
  <c r="G889" i="1" s="1"/>
  <c r="F887" i="1"/>
  <c r="F885" i="1"/>
  <c r="F886" i="1"/>
  <c r="H769" i="1"/>
  <c r="H781" i="1" s="1"/>
  <c r="G779" i="1"/>
  <c r="G778" i="1"/>
  <c r="F750" i="1"/>
  <c r="F752" i="1"/>
  <c r="F751" i="1"/>
  <c r="H741" i="1"/>
  <c r="G742" i="1"/>
  <c r="G754" i="1" s="1"/>
  <c r="G725" i="1"/>
  <c r="G724" i="1"/>
  <c r="G723" i="1"/>
  <c r="H715" i="1"/>
  <c r="H723" i="1" s="1"/>
  <c r="I714" i="1"/>
  <c r="F688" i="1"/>
  <c r="F700" i="1" s="1"/>
  <c r="G687" i="1"/>
  <c r="D698" i="1"/>
  <c r="D697" i="1"/>
  <c r="D696" i="1"/>
  <c r="E697" i="1"/>
  <c r="E698" i="1"/>
  <c r="E675" i="1"/>
  <c r="C26" i="3" s="1"/>
  <c r="H661" i="1"/>
  <c r="H673" i="1" s="1"/>
  <c r="I660" i="1"/>
  <c r="G671" i="1"/>
  <c r="G670" i="1"/>
  <c r="G669" i="1"/>
  <c r="G644" i="1"/>
  <c r="G643" i="1"/>
  <c r="H634" i="1"/>
  <c r="H646" i="1" s="1"/>
  <c r="I633" i="1"/>
  <c r="G642" i="1"/>
  <c r="I607" i="1"/>
  <c r="I615" i="1" s="1"/>
  <c r="J606" i="1"/>
  <c r="H616" i="1"/>
  <c r="H617" i="1"/>
  <c r="C616" i="1"/>
  <c r="C617" i="1"/>
  <c r="C615" i="1"/>
  <c r="H580" i="1"/>
  <c r="H592" i="1" s="1"/>
  <c r="I579" i="1"/>
  <c r="G590" i="1"/>
  <c r="G589" i="1"/>
  <c r="G588" i="1"/>
  <c r="G553" i="1"/>
  <c r="G561" i="1" s="1"/>
  <c r="H552" i="1"/>
  <c r="E562" i="1"/>
  <c r="E563" i="1"/>
  <c r="F563" i="1"/>
  <c r="F562" i="1"/>
  <c r="H525" i="1"/>
  <c r="G526" i="1"/>
  <c r="G534" i="1" s="1"/>
  <c r="F535" i="1"/>
  <c r="F536" i="1"/>
  <c r="H499" i="1"/>
  <c r="H507" i="1" s="1"/>
  <c r="I498" i="1"/>
  <c r="G509" i="1"/>
  <c r="G507" i="1"/>
  <c r="G508" i="1"/>
  <c r="G472" i="1"/>
  <c r="G484" i="1" s="1"/>
  <c r="H471" i="1"/>
  <c r="F482" i="1"/>
  <c r="F480" i="1"/>
  <c r="F481" i="1"/>
  <c r="G445" i="1"/>
  <c r="G453" i="1" s="1"/>
  <c r="H444" i="1"/>
  <c r="F453" i="1"/>
  <c r="F455" i="1"/>
  <c r="F454" i="1"/>
  <c r="G428" i="1"/>
  <c r="G426" i="1"/>
  <c r="G427" i="1"/>
  <c r="I417" i="1"/>
  <c r="H418" i="1"/>
  <c r="H426" i="1" s="1"/>
  <c r="C427" i="1"/>
  <c r="C428" i="1"/>
  <c r="C426" i="1"/>
  <c r="F391" i="1"/>
  <c r="F399" i="1" s="1"/>
  <c r="G390" i="1"/>
  <c r="E400" i="1"/>
  <c r="E401" i="1"/>
  <c r="D401" i="1"/>
  <c r="D400" i="1"/>
  <c r="F374" i="1"/>
  <c r="F373" i="1"/>
  <c r="G364" i="1"/>
  <c r="F346" i="1"/>
  <c r="F347" i="1"/>
  <c r="G337" i="1"/>
  <c r="G349" i="1" s="1"/>
  <c r="F345" i="1"/>
  <c r="G310" i="1"/>
  <c r="G322" i="1" s="1"/>
  <c r="H309" i="1"/>
  <c r="F320" i="1"/>
  <c r="F319" i="1"/>
  <c r="D292" i="1"/>
  <c r="D293" i="1"/>
  <c r="F282" i="1"/>
  <c r="E283" i="1"/>
  <c r="E291" i="1" s="1"/>
  <c r="D291" i="1"/>
  <c r="D265" i="1"/>
  <c r="D266" i="1"/>
  <c r="D264" i="1"/>
  <c r="F255" i="1"/>
  <c r="E256" i="1"/>
  <c r="E264" i="1" s="1"/>
  <c r="G239" i="1"/>
  <c r="G238" i="1"/>
  <c r="H229" i="1"/>
  <c r="H237" i="1" s="1"/>
  <c r="I228" i="1"/>
  <c r="G237" i="1"/>
  <c r="E238" i="1"/>
  <c r="E239" i="1"/>
  <c r="E202" i="1"/>
  <c r="E210" i="1" s="1"/>
  <c r="F201" i="1"/>
  <c r="D212" i="1"/>
  <c r="D211" i="1"/>
  <c r="C184" i="1"/>
  <c r="C185" i="1"/>
  <c r="F174" i="1"/>
  <c r="E175" i="1"/>
  <c r="E187" i="1" s="1"/>
  <c r="D184" i="1"/>
  <c r="D185" i="1"/>
  <c r="E158" i="1"/>
  <c r="E157" i="1"/>
  <c r="F158" i="1"/>
  <c r="F156" i="1"/>
  <c r="F157" i="1"/>
  <c r="G148" i="1"/>
  <c r="G156" i="1" s="1"/>
  <c r="H147" i="1"/>
  <c r="E156" i="1"/>
  <c r="F121" i="1"/>
  <c r="F133" i="1" s="1"/>
  <c r="G120" i="1"/>
  <c r="E131" i="1"/>
  <c r="E130" i="1"/>
  <c r="K67" i="1"/>
  <c r="K77" i="1" s="1"/>
  <c r="K94" i="1"/>
  <c r="K104" i="1" s="1"/>
  <c r="J67" i="1"/>
  <c r="J76" i="1" s="1"/>
  <c r="E13" i="1"/>
  <c r="E23" i="1" s="1"/>
  <c r="E94" i="1"/>
  <c r="E104" i="1" s="1"/>
  <c r="D67" i="1"/>
  <c r="D77" i="1" s="1"/>
  <c r="D94" i="1"/>
  <c r="D106" i="1" s="1"/>
  <c r="E67" i="1"/>
  <c r="E77" i="1" s="1"/>
  <c r="K13" i="1"/>
  <c r="K21" i="1" s="1"/>
  <c r="C76" i="1"/>
  <c r="C75" i="1"/>
  <c r="C77" i="1"/>
  <c r="L94" i="1"/>
  <c r="L106" i="1" s="1"/>
  <c r="H67" i="1"/>
  <c r="H79" i="1" s="1"/>
  <c r="E39" i="1"/>
  <c r="D40" i="1"/>
  <c r="D48" i="1" s="1"/>
  <c r="G94" i="1"/>
  <c r="G102" i="1" s="1"/>
  <c r="F94" i="1"/>
  <c r="F102" i="1" s="1"/>
  <c r="C13" i="1"/>
  <c r="C23" i="1" s="1"/>
  <c r="I23" i="1"/>
  <c r="J13" i="1"/>
  <c r="J25" i="1" s="1"/>
  <c r="D13" i="1"/>
  <c r="D25" i="1" s="1"/>
  <c r="I21" i="1"/>
  <c r="G1592" i="1" l="1"/>
  <c r="D1592" i="1"/>
  <c r="I1618" i="1"/>
  <c r="F1538" i="1"/>
  <c r="D1565" i="1"/>
  <c r="D1457" i="1"/>
  <c r="D1538" i="1"/>
  <c r="H1591" i="1"/>
  <c r="E1538" i="1"/>
  <c r="E1539" i="1" s="1"/>
  <c r="G1533" i="1"/>
  <c r="G1537" i="1"/>
  <c r="H1511" i="1"/>
  <c r="E1457" i="1"/>
  <c r="E1458" i="1" s="1"/>
  <c r="G1484" i="1"/>
  <c r="C1430" i="1"/>
  <c r="C1431" i="1" s="1"/>
  <c r="I35" i="3" s="1"/>
  <c r="I1506" i="1"/>
  <c r="I1510" i="1"/>
  <c r="H1479" i="1"/>
  <c r="H1483" i="1"/>
  <c r="F1376" i="1"/>
  <c r="E1322" i="1"/>
  <c r="E1323" i="1" s="1"/>
  <c r="F37" i="3" s="1"/>
  <c r="E1430" i="1"/>
  <c r="F1457" i="1"/>
  <c r="G1452" i="1"/>
  <c r="G1456" i="1"/>
  <c r="G1403" i="1"/>
  <c r="D1241" i="1"/>
  <c r="D1242" i="1" s="1"/>
  <c r="D1349" i="1"/>
  <c r="F1349" i="1"/>
  <c r="F1350" i="1" s="1"/>
  <c r="E917" i="1"/>
  <c r="E1349" i="1"/>
  <c r="E1350" i="1" s="1"/>
  <c r="E1268" i="1"/>
  <c r="E1269" i="1" s="1"/>
  <c r="F1322" i="1"/>
  <c r="F1323" i="1" s="1"/>
  <c r="F38" i="3" s="1"/>
  <c r="F1295" i="1"/>
  <c r="G1344" i="1"/>
  <c r="G1348" i="1"/>
  <c r="G1317" i="1"/>
  <c r="G1321" i="1"/>
  <c r="E1295" i="1"/>
  <c r="E1296" i="1" s="1"/>
  <c r="F1214" i="1"/>
  <c r="D1214" i="1"/>
  <c r="D1215" i="1" s="1"/>
  <c r="C36" i="3" s="1"/>
  <c r="C1214" i="1"/>
  <c r="G1294" i="1"/>
  <c r="E1241" i="1"/>
  <c r="E1242" i="1" s="1"/>
  <c r="C1241" i="1"/>
  <c r="C1242" i="1" s="1"/>
  <c r="F1160" i="1"/>
  <c r="F1106" i="1"/>
  <c r="F1107" i="1" s="1"/>
  <c r="I50" i="3" s="1"/>
  <c r="D1052" i="1"/>
  <c r="F1267" i="1"/>
  <c r="E1214" i="1"/>
  <c r="E1215" i="1" s="1"/>
  <c r="C37" i="3" s="1"/>
  <c r="F1236" i="1"/>
  <c r="F1240" i="1"/>
  <c r="D998" i="1"/>
  <c r="D999" i="1" s="1"/>
  <c r="F48" i="3" s="1"/>
  <c r="E1187" i="1"/>
  <c r="G1187" i="1"/>
  <c r="G1188" i="1" s="1"/>
  <c r="G1213" i="1"/>
  <c r="H1182" i="1"/>
  <c r="H1186" i="1"/>
  <c r="E1106" i="1"/>
  <c r="E1107" i="1" s="1"/>
  <c r="I49" i="3" s="1"/>
  <c r="E1133" i="1"/>
  <c r="E1134" i="1" s="1"/>
  <c r="C1052" i="1"/>
  <c r="C1053" i="1" s="1"/>
  <c r="G1133" i="1"/>
  <c r="F1133" i="1"/>
  <c r="F1134" i="1" s="1"/>
  <c r="I863" i="1"/>
  <c r="D1025" i="1"/>
  <c r="D1026" i="1" s="1"/>
  <c r="E1079" i="1"/>
  <c r="G1101" i="1"/>
  <c r="G1105" i="1"/>
  <c r="F1074" i="1"/>
  <c r="F1078" i="1"/>
  <c r="L836" i="1"/>
  <c r="K863" i="1"/>
  <c r="E1025" i="1"/>
  <c r="E1026" i="1" s="1"/>
  <c r="E1047" i="1"/>
  <c r="E1051" i="1"/>
  <c r="I809" i="1"/>
  <c r="E809" i="1"/>
  <c r="E810" i="1" s="1"/>
  <c r="J809" i="1"/>
  <c r="E863" i="1"/>
  <c r="I836" i="1"/>
  <c r="D863" i="1"/>
  <c r="D864" i="1" s="1"/>
  <c r="E998" i="1"/>
  <c r="E999" i="1" s="1"/>
  <c r="F49" i="3" s="1"/>
  <c r="G917" i="1"/>
  <c r="G918" i="1" s="1"/>
  <c r="G971" i="1"/>
  <c r="G972" i="1" s="1"/>
  <c r="G944" i="1"/>
  <c r="G945" i="1" s="1"/>
  <c r="F993" i="1"/>
  <c r="F997" i="1"/>
  <c r="F863" i="1"/>
  <c r="F864" i="1" s="1"/>
  <c r="C863" i="1"/>
  <c r="C864" i="1" s="1"/>
  <c r="F809" i="1"/>
  <c r="F810" i="1" s="1"/>
  <c r="L809" i="1"/>
  <c r="C917" i="1"/>
  <c r="C918" i="1" s="1"/>
  <c r="H939" i="1"/>
  <c r="H943" i="1"/>
  <c r="H863" i="1"/>
  <c r="F890" i="1"/>
  <c r="F891" i="1" s="1"/>
  <c r="I27" i="3" s="1"/>
  <c r="G728" i="1"/>
  <c r="G729" i="1" s="1"/>
  <c r="G863" i="1"/>
  <c r="G864" i="1" s="1"/>
  <c r="C102" i="1"/>
  <c r="J836" i="1"/>
  <c r="H836" i="1"/>
  <c r="K809" i="1"/>
  <c r="C103" i="1"/>
  <c r="J863" i="1"/>
  <c r="E836" i="1"/>
  <c r="E837" i="1" s="1"/>
  <c r="G836" i="1"/>
  <c r="G837" i="1" s="1"/>
  <c r="K836" i="1"/>
  <c r="E782" i="1"/>
  <c r="E783" i="1" s="1"/>
  <c r="F26" i="3" s="1"/>
  <c r="H809" i="1"/>
  <c r="D836" i="1"/>
  <c r="D837" i="1" s="1"/>
  <c r="G809" i="1"/>
  <c r="F728" i="1"/>
  <c r="F729" i="1" s="1"/>
  <c r="F836" i="1"/>
  <c r="F837" i="1" s="1"/>
  <c r="D809" i="1"/>
  <c r="D810" i="1" s="1"/>
  <c r="F782" i="1"/>
  <c r="F783" i="1" s="1"/>
  <c r="F27" i="3" s="1"/>
  <c r="D782" i="1"/>
  <c r="D783" i="1" s="1"/>
  <c r="F25" i="3" s="1"/>
  <c r="G782" i="1"/>
  <c r="G783" i="1" s="1"/>
  <c r="F28" i="3" s="1"/>
  <c r="L768" i="1"/>
  <c r="G593" i="1"/>
  <c r="G594" i="1" s="1"/>
  <c r="C620" i="1"/>
  <c r="C621" i="1" s="1"/>
  <c r="G647" i="1"/>
  <c r="G648" i="1" s="1"/>
  <c r="F755" i="1"/>
  <c r="F756" i="1" s="1"/>
  <c r="I103" i="1"/>
  <c r="E701" i="1"/>
  <c r="E702" i="1" s="1"/>
  <c r="D701" i="1"/>
  <c r="D702" i="1" s="1"/>
  <c r="D728" i="1"/>
  <c r="D729" i="1" s="1"/>
  <c r="H727" i="1"/>
  <c r="E566" i="1"/>
  <c r="E567" i="1" s="1"/>
  <c r="G674" i="1"/>
  <c r="G675" i="1" s="1"/>
  <c r="C28" i="3" s="1"/>
  <c r="H620" i="1"/>
  <c r="F566" i="1"/>
  <c r="F567" i="1" s="1"/>
  <c r="I15" i="3" s="1"/>
  <c r="G512" i="1"/>
  <c r="G513" i="1" s="1"/>
  <c r="C106" i="1"/>
  <c r="I619" i="1"/>
  <c r="E729" i="1"/>
  <c r="F539" i="1"/>
  <c r="G565" i="1"/>
  <c r="F458" i="1"/>
  <c r="F459" i="1" s="1"/>
  <c r="F15" i="3" s="1"/>
  <c r="E512" i="1"/>
  <c r="E513" i="1" s="1"/>
  <c r="G538" i="1"/>
  <c r="H103" i="1"/>
  <c r="F485" i="1"/>
  <c r="C431" i="1"/>
  <c r="C432" i="1" s="1"/>
  <c r="H511" i="1"/>
  <c r="H102" i="1"/>
  <c r="G431" i="1"/>
  <c r="G432" i="1" s="1"/>
  <c r="C49" i="1"/>
  <c r="L79" i="1"/>
  <c r="H104" i="1"/>
  <c r="I75" i="1"/>
  <c r="C50" i="1"/>
  <c r="L77" i="1"/>
  <c r="G457" i="1"/>
  <c r="E404" i="1"/>
  <c r="E405" i="1" s="1"/>
  <c r="J103" i="1"/>
  <c r="L75" i="1"/>
  <c r="J102" i="1"/>
  <c r="F76" i="1"/>
  <c r="D404" i="1"/>
  <c r="D405" i="1" s="1"/>
  <c r="H430" i="1"/>
  <c r="F377" i="1"/>
  <c r="F378" i="1" s="1"/>
  <c r="C52" i="1"/>
  <c r="F403" i="1"/>
  <c r="F350" i="1"/>
  <c r="F351" i="1" s="1"/>
  <c r="C15" i="3" s="1"/>
  <c r="G372" i="1"/>
  <c r="G376" i="1"/>
  <c r="L25" i="1"/>
  <c r="I79" i="1"/>
  <c r="L23" i="1"/>
  <c r="I26" i="1"/>
  <c r="I27" i="1" s="1"/>
  <c r="C10" i="3" s="1"/>
  <c r="I77" i="1"/>
  <c r="L21" i="1"/>
  <c r="F323" i="1"/>
  <c r="F324" i="1" s="1"/>
  <c r="C188" i="1"/>
  <c r="C189" i="1" s="1"/>
  <c r="D296" i="1"/>
  <c r="D297" i="1" s="1"/>
  <c r="E295" i="1"/>
  <c r="D269" i="1"/>
  <c r="D270" i="1" s="1"/>
  <c r="E242" i="1"/>
  <c r="E243" i="1" s="1"/>
  <c r="I6" i="3" s="1"/>
  <c r="F23" i="1"/>
  <c r="H23" i="1"/>
  <c r="H21" i="1"/>
  <c r="E134" i="1"/>
  <c r="E135" i="1" s="1"/>
  <c r="F6" i="3" s="1"/>
  <c r="G242" i="1"/>
  <c r="G243" i="1" s="1"/>
  <c r="I8" i="3" s="1"/>
  <c r="D161" i="1"/>
  <c r="D162" i="1" s="1"/>
  <c r="J106" i="1"/>
  <c r="D215" i="1"/>
  <c r="D216" i="1" s="1"/>
  <c r="E268" i="1"/>
  <c r="H241" i="1"/>
  <c r="E161" i="1"/>
  <c r="E162" i="1" s="1"/>
  <c r="D188" i="1"/>
  <c r="D189" i="1" s="1"/>
  <c r="D1431" i="1"/>
  <c r="I36" i="3" s="1"/>
  <c r="E214" i="1"/>
  <c r="F161" i="1"/>
  <c r="F162" i="1" s="1"/>
  <c r="K106" i="1"/>
  <c r="E106" i="1"/>
  <c r="D1566" i="1"/>
  <c r="G160" i="1"/>
  <c r="I102" i="1"/>
  <c r="F106" i="1"/>
  <c r="G106" i="1"/>
  <c r="I106" i="1"/>
  <c r="F22" i="1"/>
  <c r="F75" i="1"/>
  <c r="F25" i="1"/>
  <c r="G76" i="1"/>
  <c r="G79" i="1"/>
  <c r="J79" i="1"/>
  <c r="D52" i="1"/>
  <c r="D79" i="1"/>
  <c r="K79" i="1"/>
  <c r="E79" i="1"/>
  <c r="C80" i="1"/>
  <c r="C81" i="1" s="1"/>
  <c r="F77" i="1"/>
  <c r="G75" i="1"/>
  <c r="H25" i="1"/>
  <c r="C25" i="1"/>
  <c r="G25" i="1"/>
  <c r="E25" i="1"/>
  <c r="K25" i="1"/>
  <c r="E918" i="1"/>
  <c r="E864" i="1"/>
  <c r="G21" i="1"/>
  <c r="G23" i="1"/>
  <c r="E1188" i="1"/>
  <c r="D1458" i="1"/>
  <c r="E1431" i="1"/>
  <c r="I37" i="3" s="1"/>
  <c r="D1323" i="1"/>
  <c r="F36" i="3" s="1"/>
  <c r="D1350" i="1"/>
  <c r="D1080" i="1"/>
  <c r="H47" i="4"/>
  <c r="H48" i="4"/>
  <c r="H46" i="4"/>
  <c r="J37" i="4"/>
  <c r="I46" i="4"/>
  <c r="F50" i="4"/>
  <c r="F51" i="4" s="1"/>
  <c r="G50" i="4"/>
  <c r="G51" i="4" s="1"/>
  <c r="C50" i="4"/>
  <c r="C51" i="4" s="1"/>
  <c r="F24" i="4"/>
  <c r="F25" i="4" s="1"/>
  <c r="G22" i="4"/>
  <c r="G21" i="4"/>
  <c r="I11" i="4"/>
  <c r="D1053" i="1"/>
  <c r="F1215" i="1"/>
  <c r="C38" i="3" s="1"/>
  <c r="D1539" i="1"/>
  <c r="F486" i="1"/>
  <c r="C1215" i="1"/>
  <c r="C35" i="3" s="1"/>
  <c r="H1620" i="1"/>
  <c r="E1620" i="1"/>
  <c r="H1525" i="1"/>
  <c r="H1552" i="1"/>
  <c r="H1564" i="1" s="1"/>
  <c r="I1551" i="1"/>
  <c r="G1561" i="1"/>
  <c r="G1562" i="1"/>
  <c r="J1578" i="1"/>
  <c r="I1579" i="1"/>
  <c r="I1587" i="1" s="1"/>
  <c r="G1535" i="1"/>
  <c r="G1534" i="1"/>
  <c r="G1593" i="1"/>
  <c r="D1593" i="1"/>
  <c r="H1588" i="1"/>
  <c r="H1592" i="1" s="1"/>
  <c r="H1589" i="1"/>
  <c r="J1606" i="1"/>
  <c r="J1618" i="1" s="1"/>
  <c r="K1605" i="1"/>
  <c r="F1566" i="1"/>
  <c r="G1560" i="1"/>
  <c r="F1539" i="1"/>
  <c r="C50" i="3" s="1"/>
  <c r="I1615" i="1"/>
  <c r="I1616" i="1"/>
  <c r="F1427" i="1"/>
  <c r="F1426" i="1"/>
  <c r="I1471" i="1"/>
  <c r="I1483" i="1" s="1"/>
  <c r="H1444" i="1"/>
  <c r="H1480" i="1"/>
  <c r="H1481" i="1"/>
  <c r="I1508" i="1"/>
  <c r="I1507" i="1"/>
  <c r="G1417" i="1"/>
  <c r="G1429" i="1" s="1"/>
  <c r="J1498" i="1"/>
  <c r="G1453" i="1"/>
  <c r="G1454" i="1"/>
  <c r="H1512" i="1"/>
  <c r="F1458" i="1"/>
  <c r="F1425" i="1"/>
  <c r="G1485" i="1"/>
  <c r="I1390" i="1"/>
  <c r="H1363" i="1"/>
  <c r="H1399" i="1"/>
  <c r="H1400" i="1"/>
  <c r="G1372" i="1"/>
  <c r="G1373" i="1"/>
  <c r="G1319" i="1"/>
  <c r="G1318" i="1"/>
  <c r="H1336" i="1"/>
  <c r="H1309" i="1"/>
  <c r="F1377" i="1"/>
  <c r="G1345" i="1"/>
  <c r="G1346" i="1"/>
  <c r="G1404" i="1"/>
  <c r="G1371" i="1"/>
  <c r="H1398" i="1"/>
  <c r="H1282" i="1"/>
  <c r="H1290" i="1" s="1"/>
  <c r="I1281" i="1"/>
  <c r="G1292" i="1"/>
  <c r="G1291" i="1"/>
  <c r="G1210" i="1"/>
  <c r="G1211" i="1"/>
  <c r="G1228" i="1"/>
  <c r="G1236" i="1" s="1"/>
  <c r="H1227" i="1"/>
  <c r="I1200" i="1"/>
  <c r="H1201" i="1"/>
  <c r="H1209" i="1" s="1"/>
  <c r="F1238" i="1"/>
  <c r="F1237" i="1"/>
  <c r="F1265" i="1"/>
  <c r="F1264" i="1"/>
  <c r="F1296" i="1"/>
  <c r="G1255" i="1"/>
  <c r="G1263" i="1" s="1"/>
  <c r="H1254" i="1"/>
  <c r="E1080" i="1"/>
  <c r="H1147" i="1"/>
  <c r="H1130" i="1"/>
  <c r="H1129" i="1"/>
  <c r="G1012" i="1"/>
  <c r="G1156" i="1"/>
  <c r="G1157" i="1"/>
  <c r="G1155" i="1"/>
  <c r="I1120" i="1"/>
  <c r="F1021" i="1"/>
  <c r="F1022" i="1"/>
  <c r="F995" i="1"/>
  <c r="F994" i="1"/>
  <c r="G1102" i="1"/>
  <c r="G1103" i="1"/>
  <c r="G985" i="1"/>
  <c r="G997" i="1" s="1"/>
  <c r="I1174" i="1"/>
  <c r="F1161" i="1"/>
  <c r="E1048" i="1"/>
  <c r="E1049" i="1"/>
  <c r="H1093" i="1"/>
  <c r="H1184" i="1"/>
  <c r="H1183" i="1"/>
  <c r="F1076" i="1"/>
  <c r="F1075" i="1"/>
  <c r="F1039" i="1"/>
  <c r="H1128" i="1"/>
  <c r="G1134" i="1"/>
  <c r="G1066" i="1"/>
  <c r="F1020" i="1"/>
  <c r="H968" i="1"/>
  <c r="H967" i="1"/>
  <c r="H966" i="1"/>
  <c r="I958" i="1"/>
  <c r="I970" i="1" s="1"/>
  <c r="I931" i="1"/>
  <c r="H940" i="1"/>
  <c r="H941" i="1"/>
  <c r="H914" i="1"/>
  <c r="H913" i="1"/>
  <c r="H912" i="1"/>
  <c r="I904" i="1"/>
  <c r="I916" i="1" s="1"/>
  <c r="G887" i="1"/>
  <c r="G886" i="1"/>
  <c r="H877" i="1"/>
  <c r="H889" i="1" s="1"/>
  <c r="G885" i="1"/>
  <c r="I769" i="1"/>
  <c r="H778" i="1"/>
  <c r="H779" i="1"/>
  <c r="H777" i="1"/>
  <c r="G752" i="1"/>
  <c r="G751" i="1"/>
  <c r="G750" i="1"/>
  <c r="H742" i="1"/>
  <c r="H750" i="1" s="1"/>
  <c r="I741" i="1"/>
  <c r="I715" i="1"/>
  <c r="I723" i="1" s="1"/>
  <c r="J714" i="1"/>
  <c r="H724" i="1"/>
  <c r="H725" i="1"/>
  <c r="F698" i="1"/>
  <c r="F697" i="1"/>
  <c r="F696" i="1"/>
  <c r="G688" i="1"/>
  <c r="G696" i="1" s="1"/>
  <c r="H687" i="1"/>
  <c r="I661" i="1"/>
  <c r="I669" i="1" s="1"/>
  <c r="J660" i="1"/>
  <c r="H671" i="1"/>
  <c r="H670" i="1"/>
  <c r="H669" i="1"/>
  <c r="I634" i="1"/>
  <c r="I642" i="1" s="1"/>
  <c r="J633" i="1"/>
  <c r="H644" i="1"/>
  <c r="H643" i="1"/>
  <c r="H642" i="1"/>
  <c r="J607" i="1"/>
  <c r="J615" i="1" s="1"/>
  <c r="K606" i="1"/>
  <c r="H621" i="1"/>
  <c r="I617" i="1"/>
  <c r="I616" i="1"/>
  <c r="H590" i="1"/>
  <c r="H589" i="1"/>
  <c r="H588" i="1"/>
  <c r="I580" i="1"/>
  <c r="I588" i="1" s="1"/>
  <c r="J579" i="1"/>
  <c r="H553" i="1"/>
  <c r="H561" i="1" s="1"/>
  <c r="I552" i="1"/>
  <c r="G562" i="1"/>
  <c r="G563" i="1"/>
  <c r="F540" i="1"/>
  <c r="G536" i="1"/>
  <c r="G535" i="1"/>
  <c r="H526" i="1"/>
  <c r="H538" i="1" s="1"/>
  <c r="I525" i="1"/>
  <c r="I499" i="1"/>
  <c r="I507" i="1" s="1"/>
  <c r="J498" i="1"/>
  <c r="H509" i="1"/>
  <c r="H508" i="1"/>
  <c r="G482" i="1"/>
  <c r="G481" i="1"/>
  <c r="G480" i="1"/>
  <c r="H472" i="1"/>
  <c r="H480" i="1" s="1"/>
  <c r="I471" i="1"/>
  <c r="H445" i="1"/>
  <c r="H453" i="1" s="1"/>
  <c r="I444" i="1"/>
  <c r="G454" i="1"/>
  <c r="G455" i="1"/>
  <c r="H428" i="1"/>
  <c r="H427" i="1"/>
  <c r="I418" i="1"/>
  <c r="I426" i="1" s="1"/>
  <c r="J417" i="1"/>
  <c r="H390" i="1"/>
  <c r="G391" i="1"/>
  <c r="G399" i="1" s="1"/>
  <c r="F400" i="1"/>
  <c r="F401" i="1"/>
  <c r="H364" i="1"/>
  <c r="G374" i="1"/>
  <c r="G373" i="1"/>
  <c r="H337" i="1"/>
  <c r="G346" i="1"/>
  <c r="G347" i="1"/>
  <c r="G345" i="1"/>
  <c r="H310" i="1"/>
  <c r="H318" i="1" s="1"/>
  <c r="I309" i="1"/>
  <c r="G319" i="1"/>
  <c r="G320" i="1"/>
  <c r="G318" i="1"/>
  <c r="E292" i="1"/>
  <c r="E293" i="1"/>
  <c r="G282" i="1"/>
  <c r="F283" i="1"/>
  <c r="F291" i="1" s="1"/>
  <c r="E265" i="1"/>
  <c r="E266" i="1"/>
  <c r="G255" i="1"/>
  <c r="F256" i="1"/>
  <c r="F264" i="1" s="1"/>
  <c r="I229" i="1"/>
  <c r="I241" i="1" s="1"/>
  <c r="J228" i="1"/>
  <c r="H239" i="1"/>
  <c r="H238" i="1"/>
  <c r="G201" i="1"/>
  <c r="F202" i="1"/>
  <c r="F210" i="1" s="1"/>
  <c r="E211" i="1"/>
  <c r="E212" i="1"/>
  <c r="G174" i="1"/>
  <c r="F175" i="1"/>
  <c r="F183" i="1" s="1"/>
  <c r="E185" i="1"/>
  <c r="E184" i="1"/>
  <c r="E183" i="1"/>
  <c r="H148" i="1"/>
  <c r="H156" i="1" s="1"/>
  <c r="I147" i="1"/>
  <c r="G157" i="1"/>
  <c r="G158" i="1"/>
  <c r="F130" i="1"/>
  <c r="F131" i="1"/>
  <c r="F129" i="1"/>
  <c r="G121" i="1"/>
  <c r="G129" i="1" s="1"/>
  <c r="H120" i="1"/>
  <c r="E102" i="1"/>
  <c r="E21" i="1"/>
  <c r="K75" i="1"/>
  <c r="K76" i="1"/>
  <c r="E22" i="1"/>
  <c r="D75" i="1"/>
  <c r="E103" i="1"/>
  <c r="J77" i="1"/>
  <c r="J75" i="1"/>
  <c r="E76" i="1"/>
  <c r="K102" i="1"/>
  <c r="K103" i="1"/>
  <c r="K22" i="1"/>
  <c r="K23" i="1"/>
  <c r="D76" i="1"/>
  <c r="E75" i="1"/>
  <c r="D104" i="1"/>
  <c r="D103" i="1"/>
  <c r="D102" i="1"/>
  <c r="L104" i="1"/>
  <c r="L103" i="1"/>
  <c r="D49" i="1"/>
  <c r="D50" i="1"/>
  <c r="L102" i="1"/>
  <c r="F39" i="1"/>
  <c r="E40" i="1"/>
  <c r="E48" i="1" s="1"/>
  <c r="H77" i="1"/>
  <c r="H76" i="1"/>
  <c r="F103" i="1"/>
  <c r="F104" i="1"/>
  <c r="G103" i="1"/>
  <c r="G104" i="1"/>
  <c r="H75" i="1"/>
  <c r="C22" i="1"/>
  <c r="C21" i="1"/>
  <c r="J23" i="1"/>
  <c r="J22" i="1"/>
  <c r="J21" i="1"/>
  <c r="D23" i="1"/>
  <c r="D22" i="1"/>
  <c r="D21" i="1"/>
  <c r="G1538" i="1" l="1"/>
  <c r="G1565" i="1"/>
  <c r="C107" i="1"/>
  <c r="C108" i="1" s="1"/>
  <c r="I1591" i="1"/>
  <c r="I1511" i="1"/>
  <c r="I1512" i="1" s="1"/>
  <c r="H1533" i="1"/>
  <c r="H1537" i="1"/>
  <c r="G1457" i="1"/>
  <c r="H1484" i="1"/>
  <c r="H1485" i="1" s="1"/>
  <c r="J1506" i="1"/>
  <c r="J1510" i="1"/>
  <c r="H1403" i="1"/>
  <c r="H1452" i="1"/>
  <c r="H1456" i="1"/>
  <c r="F1430" i="1"/>
  <c r="G1376" i="1"/>
  <c r="F1268" i="1"/>
  <c r="G1322" i="1"/>
  <c r="G1323" i="1" s="1"/>
  <c r="F39" i="3" s="1"/>
  <c r="G1160" i="1"/>
  <c r="G1161" i="1" s="1"/>
  <c r="G1349" i="1"/>
  <c r="I1398" i="1"/>
  <c r="I1402" i="1"/>
  <c r="G1295" i="1"/>
  <c r="G1296" i="1" s="1"/>
  <c r="H1371" i="1"/>
  <c r="H1375" i="1"/>
  <c r="F1241" i="1"/>
  <c r="H1344" i="1"/>
  <c r="H1348" i="1"/>
  <c r="H1317" i="1"/>
  <c r="H1321" i="1"/>
  <c r="H1294" i="1"/>
  <c r="H1133" i="1"/>
  <c r="H917" i="1"/>
  <c r="H918" i="1" s="1"/>
  <c r="H1187" i="1"/>
  <c r="G1267" i="1"/>
  <c r="G1214" i="1"/>
  <c r="G1240" i="1"/>
  <c r="H1213" i="1"/>
  <c r="I1182" i="1"/>
  <c r="I1186" i="1"/>
  <c r="G1106" i="1"/>
  <c r="G1107" i="1" s="1"/>
  <c r="I51" i="3" s="1"/>
  <c r="H1155" i="1"/>
  <c r="H1159" i="1"/>
  <c r="I1128" i="1"/>
  <c r="I1132" i="1"/>
  <c r="F1079" i="1"/>
  <c r="F1080" i="1" s="1"/>
  <c r="H1101" i="1"/>
  <c r="H1105" i="1"/>
  <c r="F1025" i="1"/>
  <c r="F1026" i="1" s="1"/>
  <c r="G1074" i="1"/>
  <c r="G1078" i="1"/>
  <c r="E1052" i="1"/>
  <c r="E1053" i="1" s="1"/>
  <c r="K107" i="1"/>
  <c r="K108" i="1" s="1"/>
  <c r="F1047" i="1"/>
  <c r="F1051" i="1"/>
  <c r="G1020" i="1"/>
  <c r="G1024" i="1"/>
  <c r="F998" i="1"/>
  <c r="F999" i="1" s="1"/>
  <c r="F50" i="3" s="1"/>
  <c r="H971" i="1"/>
  <c r="H972" i="1" s="1"/>
  <c r="H944" i="1"/>
  <c r="H945" i="1" s="1"/>
  <c r="I939" i="1"/>
  <c r="I943" i="1"/>
  <c r="G890" i="1"/>
  <c r="G891" i="1" s="1"/>
  <c r="I28" i="3" s="1"/>
  <c r="G755" i="1"/>
  <c r="G756" i="1" s="1"/>
  <c r="H782" i="1"/>
  <c r="H783" i="1" s="1"/>
  <c r="F29" i="3" s="1"/>
  <c r="I107" i="1"/>
  <c r="I108" i="1" s="1"/>
  <c r="H728" i="1"/>
  <c r="I777" i="1"/>
  <c r="I781" i="1"/>
  <c r="H754" i="1"/>
  <c r="F701" i="1"/>
  <c r="F702" i="1" s="1"/>
  <c r="H674" i="1"/>
  <c r="H675" i="1" s="1"/>
  <c r="C29" i="3" s="1"/>
  <c r="I727" i="1"/>
  <c r="G700" i="1"/>
  <c r="I620" i="1"/>
  <c r="I621" i="1" s="1"/>
  <c r="H647" i="1"/>
  <c r="H648" i="1" s="1"/>
  <c r="I673" i="1"/>
  <c r="I646" i="1"/>
  <c r="H107" i="1"/>
  <c r="H108" i="1" s="1"/>
  <c r="H593" i="1"/>
  <c r="H594" i="1" s="1"/>
  <c r="J619" i="1"/>
  <c r="G566" i="1"/>
  <c r="G567" i="1" s="1"/>
  <c r="I16" i="3" s="1"/>
  <c r="I592" i="1"/>
  <c r="G539" i="1"/>
  <c r="G540" i="1" s="1"/>
  <c r="C53" i="1"/>
  <c r="C54" i="1" s="1"/>
  <c r="G458" i="1"/>
  <c r="G459" i="1" s="1"/>
  <c r="F16" i="3" s="1"/>
  <c r="J107" i="1"/>
  <c r="J108" i="1" s="1"/>
  <c r="J80" i="1"/>
  <c r="J81" i="1" s="1"/>
  <c r="H512" i="1"/>
  <c r="H513" i="1" s="1"/>
  <c r="H565" i="1"/>
  <c r="L80" i="1"/>
  <c r="L81" i="1" s="1"/>
  <c r="G485" i="1"/>
  <c r="G486" i="1" s="1"/>
  <c r="I511" i="1"/>
  <c r="H484" i="1"/>
  <c r="G350" i="1"/>
  <c r="G351" i="1" s="1"/>
  <c r="C16" i="3" s="1"/>
  <c r="K80" i="1"/>
  <c r="K81" i="1" s="1"/>
  <c r="H457" i="1"/>
  <c r="G323" i="1"/>
  <c r="G324" i="1" s="1"/>
  <c r="H431" i="1"/>
  <c r="H432" i="1" s="1"/>
  <c r="L26" i="1"/>
  <c r="L27" i="1" s="1"/>
  <c r="C13" i="3" s="1"/>
  <c r="F404" i="1"/>
  <c r="F405" i="1" s="1"/>
  <c r="G377" i="1"/>
  <c r="G378" i="1" s="1"/>
  <c r="I430" i="1"/>
  <c r="G403" i="1"/>
  <c r="H372" i="1"/>
  <c r="H376" i="1"/>
  <c r="I80" i="1"/>
  <c r="I81" i="1" s="1"/>
  <c r="H345" i="1"/>
  <c r="H349" i="1"/>
  <c r="E296" i="1"/>
  <c r="E297" i="1" s="1"/>
  <c r="E215" i="1"/>
  <c r="E216" i="1" s="1"/>
  <c r="E269" i="1"/>
  <c r="E270" i="1" s="1"/>
  <c r="H322" i="1"/>
  <c r="F295" i="1"/>
  <c r="H242" i="1"/>
  <c r="H243" i="1" s="1"/>
  <c r="I9" i="3" s="1"/>
  <c r="H26" i="1"/>
  <c r="H27" i="1" s="1"/>
  <c r="C9" i="3" s="1"/>
  <c r="E80" i="1"/>
  <c r="E81" i="1" s="1"/>
  <c r="F268" i="1"/>
  <c r="E188" i="1"/>
  <c r="E189" i="1" s="1"/>
  <c r="F214" i="1"/>
  <c r="F134" i="1"/>
  <c r="F135" i="1" s="1"/>
  <c r="F7" i="3" s="1"/>
  <c r="G80" i="1"/>
  <c r="G81" i="1" s="1"/>
  <c r="G161" i="1"/>
  <c r="G162" i="1" s="1"/>
  <c r="F187" i="1"/>
  <c r="D107" i="1"/>
  <c r="D108" i="1" s="1"/>
  <c r="L107" i="1"/>
  <c r="L108" i="1" s="1"/>
  <c r="F26" i="1"/>
  <c r="F27" i="1" s="1"/>
  <c r="C7" i="3" s="1"/>
  <c r="H160" i="1"/>
  <c r="G107" i="1"/>
  <c r="G108" i="1" s="1"/>
  <c r="C26" i="1"/>
  <c r="C27" i="1" s="1"/>
  <c r="C4" i="3" s="1"/>
  <c r="F107" i="1"/>
  <c r="F108" i="1" s="1"/>
  <c r="H80" i="1"/>
  <c r="H81" i="1" s="1"/>
  <c r="D53" i="1"/>
  <c r="D54" i="1" s="1"/>
  <c r="E107" i="1"/>
  <c r="E108" i="1" s="1"/>
  <c r="G133" i="1"/>
  <c r="G26" i="1"/>
  <c r="G27" i="1" s="1"/>
  <c r="C8" i="3" s="1"/>
  <c r="D80" i="1"/>
  <c r="D81" i="1" s="1"/>
  <c r="E26" i="1"/>
  <c r="E27" i="1" s="1"/>
  <c r="C6" i="3" s="1"/>
  <c r="K26" i="1"/>
  <c r="K27" i="1" s="1"/>
  <c r="C12" i="3" s="1"/>
  <c r="F80" i="1"/>
  <c r="F81" i="1" s="1"/>
  <c r="E52" i="1"/>
  <c r="F1269" i="1"/>
  <c r="J26" i="1"/>
  <c r="J27" i="1" s="1"/>
  <c r="C11" i="3" s="1"/>
  <c r="D26" i="1"/>
  <c r="D27" i="1" s="1"/>
  <c r="C5" i="3" s="1"/>
  <c r="H50" i="4"/>
  <c r="H51" i="4" s="1"/>
  <c r="K37" i="4"/>
  <c r="J46" i="4"/>
  <c r="I47" i="4"/>
  <c r="I48" i="4"/>
  <c r="G24" i="4"/>
  <c r="G25" i="4" s="1"/>
  <c r="J11" i="4"/>
  <c r="I20" i="4"/>
  <c r="H22" i="4"/>
  <c r="H21" i="4"/>
  <c r="H20" i="4"/>
  <c r="H1134" i="1"/>
  <c r="G1377" i="1"/>
  <c r="F1242" i="1"/>
  <c r="I1620" i="1"/>
  <c r="G1566" i="1"/>
  <c r="G1539" i="1"/>
  <c r="C51" i="3" s="1"/>
  <c r="J1616" i="1"/>
  <c r="J1615" i="1"/>
  <c r="J1551" i="1"/>
  <c r="I1552" i="1"/>
  <c r="I1560" i="1" s="1"/>
  <c r="H1561" i="1"/>
  <c r="H1565" i="1" s="1"/>
  <c r="H1562" i="1"/>
  <c r="H1593" i="1"/>
  <c r="H1534" i="1"/>
  <c r="H1535" i="1"/>
  <c r="J1614" i="1"/>
  <c r="I1588" i="1"/>
  <c r="I1592" i="1" s="1"/>
  <c r="I1589" i="1"/>
  <c r="I1525" i="1"/>
  <c r="I1537" i="1" s="1"/>
  <c r="L1605" i="1"/>
  <c r="K1606" i="1"/>
  <c r="K1618" i="1" s="1"/>
  <c r="K1578" i="1"/>
  <c r="J1579" i="1"/>
  <c r="J1591" i="1" s="1"/>
  <c r="H1560" i="1"/>
  <c r="G1458" i="1"/>
  <c r="I1480" i="1"/>
  <c r="I1481" i="1"/>
  <c r="H1417" i="1"/>
  <c r="I1444" i="1"/>
  <c r="J1471" i="1"/>
  <c r="H1454" i="1"/>
  <c r="H1453" i="1"/>
  <c r="F1431" i="1"/>
  <c r="I38" i="3" s="1"/>
  <c r="G1427" i="1"/>
  <c r="G1426" i="1"/>
  <c r="J1508" i="1"/>
  <c r="J1507" i="1"/>
  <c r="K1498" i="1"/>
  <c r="K1510" i="1" s="1"/>
  <c r="G1425" i="1"/>
  <c r="I1479" i="1"/>
  <c r="G1350" i="1"/>
  <c r="I1363" i="1"/>
  <c r="H1345" i="1"/>
  <c r="H1346" i="1"/>
  <c r="H1372" i="1"/>
  <c r="H1373" i="1"/>
  <c r="I1336" i="1"/>
  <c r="H1318" i="1"/>
  <c r="H1319" i="1"/>
  <c r="J1390" i="1"/>
  <c r="I1309" i="1"/>
  <c r="I1321" i="1" s="1"/>
  <c r="H1404" i="1"/>
  <c r="I1400" i="1"/>
  <c r="I1399" i="1"/>
  <c r="G1215" i="1"/>
  <c r="C39" i="3" s="1"/>
  <c r="G1238" i="1"/>
  <c r="G1237" i="1"/>
  <c r="I1282" i="1"/>
  <c r="I1294" i="1" s="1"/>
  <c r="J1281" i="1"/>
  <c r="G1265" i="1"/>
  <c r="G1264" i="1"/>
  <c r="H1292" i="1"/>
  <c r="H1291" i="1"/>
  <c r="J1200" i="1"/>
  <c r="I1201" i="1"/>
  <c r="I1209" i="1" s="1"/>
  <c r="I1227" i="1"/>
  <c r="H1228" i="1"/>
  <c r="H1240" i="1" s="1"/>
  <c r="H1255" i="1"/>
  <c r="H1263" i="1" s="1"/>
  <c r="I1254" i="1"/>
  <c r="H1210" i="1"/>
  <c r="H1211" i="1"/>
  <c r="G994" i="1"/>
  <c r="G995" i="1"/>
  <c r="H985" i="1"/>
  <c r="I1147" i="1"/>
  <c r="I1159" i="1" s="1"/>
  <c r="G1075" i="1"/>
  <c r="G1076" i="1"/>
  <c r="H1188" i="1"/>
  <c r="H1102" i="1"/>
  <c r="H1103" i="1"/>
  <c r="J1174" i="1"/>
  <c r="I1129" i="1"/>
  <c r="I1130" i="1"/>
  <c r="G1022" i="1"/>
  <c r="G1021" i="1"/>
  <c r="H1157" i="1"/>
  <c r="H1156" i="1"/>
  <c r="H1066" i="1"/>
  <c r="H1078" i="1" s="1"/>
  <c r="I1184" i="1"/>
  <c r="I1183" i="1"/>
  <c r="I1093" i="1"/>
  <c r="J1120" i="1"/>
  <c r="J1132" i="1" s="1"/>
  <c r="H1012" i="1"/>
  <c r="F1048" i="1"/>
  <c r="F1049" i="1"/>
  <c r="G1039" i="1"/>
  <c r="G993" i="1"/>
  <c r="I967" i="1"/>
  <c r="I968" i="1"/>
  <c r="J958" i="1"/>
  <c r="I966" i="1"/>
  <c r="J931" i="1"/>
  <c r="I941" i="1"/>
  <c r="I940" i="1"/>
  <c r="J904" i="1"/>
  <c r="J916" i="1" s="1"/>
  <c r="I914" i="1"/>
  <c r="I913" i="1"/>
  <c r="I912" i="1"/>
  <c r="I877" i="1"/>
  <c r="H887" i="1"/>
  <c r="H886" i="1"/>
  <c r="H885" i="1"/>
  <c r="H864" i="1"/>
  <c r="H837" i="1"/>
  <c r="G810" i="1"/>
  <c r="J769" i="1"/>
  <c r="I778" i="1"/>
  <c r="I779" i="1"/>
  <c r="I742" i="1"/>
  <c r="I754" i="1" s="1"/>
  <c r="J741" i="1"/>
  <c r="H752" i="1"/>
  <c r="H751" i="1"/>
  <c r="H729" i="1"/>
  <c r="K714" i="1"/>
  <c r="J715" i="1"/>
  <c r="J723" i="1" s="1"/>
  <c r="I724" i="1"/>
  <c r="I725" i="1"/>
  <c r="G697" i="1"/>
  <c r="G698" i="1"/>
  <c r="I687" i="1"/>
  <c r="H688" i="1"/>
  <c r="H696" i="1" s="1"/>
  <c r="K660" i="1"/>
  <c r="J661" i="1"/>
  <c r="J669" i="1" s="1"/>
  <c r="I671" i="1"/>
  <c r="I670" i="1"/>
  <c r="J634" i="1"/>
  <c r="J646" i="1" s="1"/>
  <c r="K633" i="1"/>
  <c r="I643" i="1"/>
  <c r="I644" i="1"/>
  <c r="J616" i="1"/>
  <c r="J617" i="1"/>
  <c r="L606" i="1"/>
  <c r="K607" i="1"/>
  <c r="K615" i="1" s="1"/>
  <c r="J580" i="1"/>
  <c r="J592" i="1" s="1"/>
  <c r="K579" i="1"/>
  <c r="I590" i="1"/>
  <c r="I589" i="1"/>
  <c r="H563" i="1"/>
  <c r="H562" i="1"/>
  <c r="I553" i="1"/>
  <c r="I561" i="1" s="1"/>
  <c r="J552" i="1"/>
  <c r="I526" i="1"/>
  <c r="I534" i="1" s="1"/>
  <c r="J525" i="1"/>
  <c r="H535" i="1"/>
  <c r="H536" i="1"/>
  <c r="H534" i="1"/>
  <c r="J499" i="1"/>
  <c r="J507" i="1" s="1"/>
  <c r="K498" i="1"/>
  <c r="I509" i="1"/>
  <c r="I508" i="1"/>
  <c r="H482" i="1"/>
  <c r="H481" i="1"/>
  <c r="I472" i="1"/>
  <c r="I480" i="1" s="1"/>
  <c r="J471" i="1"/>
  <c r="H455" i="1"/>
  <c r="H454" i="1"/>
  <c r="I445" i="1"/>
  <c r="I453" i="1" s="1"/>
  <c r="J444" i="1"/>
  <c r="K417" i="1"/>
  <c r="J418" i="1"/>
  <c r="J426" i="1" s="1"/>
  <c r="I428" i="1"/>
  <c r="I427" i="1"/>
  <c r="G400" i="1"/>
  <c r="G401" i="1"/>
  <c r="I390" i="1"/>
  <c r="H391" i="1"/>
  <c r="H399" i="1" s="1"/>
  <c r="I364" i="1"/>
  <c r="H373" i="1"/>
  <c r="H374" i="1"/>
  <c r="I337" i="1"/>
  <c r="H347" i="1"/>
  <c r="H346" i="1"/>
  <c r="I310" i="1"/>
  <c r="I318" i="1" s="1"/>
  <c r="J309" i="1"/>
  <c r="H320" i="1"/>
  <c r="H319" i="1"/>
  <c r="F292" i="1"/>
  <c r="F293" i="1"/>
  <c r="G283" i="1"/>
  <c r="G291" i="1" s="1"/>
  <c r="H282" i="1"/>
  <c r="G256" i="1"/>
  <c r="G264" i="1" s="1"/>
  <c r="H255" i="1"/>
  <c r="F265" i="1"/>
  <c r="F266" i="1"/>
  <c r="I239" i="1"/>
  <c r="I238" i="1"/>
  <c r="K228" i="1"/>
  <c r="J229" i="1"/>
  <c r="J241" i="1" s="1"/>
  <c r="I237" i="1"/>
  <c r="H201" i="1"/>
  <c r="G202" i="1"/>
  <c r="G210" i="1" s="1"/>
  <c r="F211" i="1"/>
  <c r="F212" i="1"/>
  <c r="F185" i="1"/>
  <c r="F184" i="1"/>
  <c r="G175" i="1"/>
  <c r="G187" i="1" s="1"/>
  <c r="H174" i="1"/>
  <c r="I148" i="1"/>
  <c r="I156" i="1" s="1"/>
  <c r="J147" i="1"/>
  <c r="H157" i="1"/>
  <c r="H158" i="1"/>
  <c r="G130" i="1"/>
  <c r="G131" i="1"/>
  <c r="H121" i="1"/>
  <c r="H129" i="1" s="1"/>
  <c r="I120" i="1"/>
  <c r="E49" i="1"/>
  <c r="E50" i="1"/>
  <c r="G39" i="1"/>
  <c r="F40" i="1"/>
  <c r="F52" i="1" s="1"/>
  <c r="J1511" i="1" l="1"/>
  <c r="H1538" i="1"/>
  <c r="I1564" i="1"/>
  <c r="I1484" i="1"/>
  <c r="I1485" i="1" s="1"/>
  <c r="H1295" i="1"/>
  <c r="H1296" i="1" s="1"/>
  <c r="G1241" i="1"/>
  <c r="G1430" i="1"/>
  <c r="G1431" i="1" s="1"/>
  <c r="I39" i="3" s="1"/>
  <c r="H1349" i="1"/>
  <c r="H1457" i="1"/>
  <c r="J1479" i="1"/>
  <c r="J1483" i="1"/>
  <c r="I1452" i="1"/>
  <c r="I1456" i="1"/>
  <c r="H1425" i="1"/>
  <c r="H1429" i="1"/>
  <c r="I1403" i="1"/>
  <c r="I1404" i="1" s="1"/>
  <c r="H1376" i="1"/>
  <c r="H1377" i="1" s="1"/>
  <c r="J1398" i="1"/>
  <c r="J1402" i="1"/>
  <c r="I1371" i="1"/>
  <c r="I1375" i="1"/>
  <c r="H1322" i="1"/>
  <c r="H1323" i="1" s="1"/>
  <c r="F40" i="3" s="1"/>
  <c r="I1344" i="1"/>
  <c r="I1348" i="1"/>
  <c r="G1268" i="1"/>
  <c r="H1267" i="1"/>
  <c r="H1214" i="1"/>
  <c r="H1215" i="1" s="1"/>
  <c r="C40" i="3" s="1"/>
  <c r="I1187" i="1"/>
  <c r="I1188" i="1" s="1"/>
  <c r="I1213" i="1"/>
  <c r="H1160" i="1"/>
  <c r="H1161" i="1" s="1"/>
  <c r="J1182" i="1"/>
  <c r="J1186" i="1"/>
  <c r="H1106" i="1"/>
  <c r="H1107" i="1" s="1"/>
  <c r="I52" i="3" s="1"/>
  <c r="I1133" i="1"/>
  <c r="I1134" i="1" s="1"/>
  <c r="G1079" i="1"/>
  <c r="G1080" i="1" s="1"/>
  <c r="F1052" i="1"/>
  <c r="F1053" i="1" s="1"/>
  <c r="I1101" i="1"/>
  <c r="I1105" i="1"/>
  <c r="I971" i="1"/>
  <c r="I972" i="1" s="1"/>
  <c r="G1047" i="1"/>
  <c r="G1051" i="1"/>
  <c r="G1025" i="1"/>
  <c r="G1026" i="1" s="1"/>
  <c r="G998" i="1"/>
  <c r="G999" i="1" s="1"/>
  <c r="F51" i="3" s="1"/>
  <c r="H1020" i="1"/>
  <c r="H1024" i="1"/>
  <c r="H993" i="1"/>
  <c r="H997" i="1"/>
  <c r="J966" i="1"/>
  <c r="J970" i="1"/>
  <c r="I944" i="1"/>
  <c r="I945" i="1" s="1"/>
  <c r="I917" i="1"/>
  <c r="I918" i="1" s="1"/>
  <c r="H890" i="1"/>
  <c r="H891" i="1" s="1"/>
  <c r="I29" i="3" s="1"/>
  <c r="J939" i="1"/>
  <c r="J943" i="1"/>
  <c r="I885" i="1"/>
  <c r="I889" i="1"/>
  <c r="I782" i="1"/>
  <c r="I783" i="1" s="1"/>
  <c r="F30" i="3" s="1"/>
  <c r="J777" i="1"/>
  <c r="J781" i="1"/>
  <c r="H755" i="1"/>
  <c r="G701" i="1"/>
  <c r="G702" i="1" s="1"/>
  <c r="I728" i="1"/>
  <c r="I729" i="1" s="1"/>
  <c r="I674" i="1"/>
  <c r="I675" i="1" s="1"/>
  <c r="C30" i="3" s="1"/>
  <c r="J727" i="1"/>
  <c r="H566" i="1"/>
  <c r="I512" i="1"/>
  <c r="I513" i="1" s="1"/>
  <c r="H700" i="1"/>
  <c r="J620" i="1"/>
  <c r="J621" i="1" s="1"/>
  <c r="J673" i="1"/>
  <c r="I647" i="1"/>
  <c r="I648" i="1" s="1"/>
  <c r="I593" i="1"/>
  <c r="I594" i="1" s="1"/>
  <c r="K619" i="1"/>
  <c r="I538" i="1"/>
  <c r="H539" i="1"/>
  <c r="H540" i="1" s="1"/>
  <c r="I565" i="1"/>
  <c r="H458" i="1"/>
  <c r="H459" i="1" s="1"/>
  <c r="F17" i="3" s="1"/>
  <c r="H485" i="1"/>
  <c r="H486" i="1" s="1"/>
  <c r="J511" i="1"/>
  <c r="I484" i="1"/>
  <c r="I457" i="1"/>
  <c r="G404" i="1"/>
  <c r="G405" i="1" s="1"/>
  <c r="J430" i="1"/>
  <c r="I431" i="1"/>
  <c r="I432" i="1" s="1"/>
  <c r="H377" i="1"/>
  <c r="H378" i="1" s="1"/>
  <c r="H403" i="1"/>
  <c r="I372" i="1"/>
  <c r="I376" i="1"/>
  <c r="H350" i="1"/>
  <c r="H351" i="1" s="1"/>
  <c r="C17" i="3" s="1"/>
  <c r="H323" i="1"/>
  <c r="H324" i="1" s="1"/>
  <c r="I345" i="1"/>
  <c r="I349" i="1"/>
  <c r="F296" i="1"/>
  <c r="F297" i="1" s="1"/>
  <c r="I322" i="1"/>
  <c r="I242" i="1"/>
  <c r="I243" i="1" s="1"/>
  <c r="I10" i="3" s="1"/>
  <c r="F269" i="1"/>
  <c r="F270" i="1" s="1"/>
  <c r="G295" i="1"/>
  <c r="H161" i="1"/>
  <c r="H162" i="1" s="1"/>
  <c r="F188" i="1"/>
  <c r="F189" i="1" s="1"/>
  <c r="G268" i="1"/>
  <c r="F215" i="1"/>
  <c r="F216" i="1" s="1"/>
  <c r="G214" i="1"/>
  <c r="I160" i="1"/>
  <c r="G134" i="1"/>
  <c r="G135" i="1" s="1"/>
  <c r="F8" i="3" s="1"/>
  <c r="H133" i="1"/>
  <c r="J1620" i="1"/>
  <c r="E53" i="1"/>
  <c r="E54" i="1" s="1"/>
  <c r="H567" i="1"/>
  <c r="I17" i="3" s="1"/>
  <c r="H756" i="1"/>
  <c r="G1242" i="1"/>
  <c r="I50" i="4"/>
  <c r="I51" i="4" s="1"/>
  <c r="J47" i="4"/>
  <c r="J48" i="4"/>
  <c r="L37" i="4"/>
  <c r="H24" i="4"/>
  <c r="H25" i="4" s="1"/>
  <c r="J20" i="4"/>
  <c r="K11" i="4"/>
  <c r="I22" i="4"/>
  <c r="I21" i="4"/>
  <c r="I24" i="4" s="1"/>
  <c r="I25" i="4" s="1"/>
  <c r="G1269" i="1"/>
  <c r="I1593" i="1"/>
  <c r="H1539" i="1"/>
  <c r="C52" i="3" s="1"/>
  <c r="K1615" i="1"/>
  <c r="K1616" i="1"/>
  <c r="L1606" i="1"/>
  <c r="L1614" i="1" s="1"/>
  <c r="J1589" i="1"/>
  <c r="J1588" i="1"/>
  <c r="I1535" i="1"/>
  <c r="I1534" i="1"/>
  <c r="L1578" i="1"/>
  <c r="K1579" i="1"/>
  <c r="K1587" i="1" s="1"/>
  <c r="J1525" i="1"/>
  <c r="I1562" i="1"/>
  <c r="I1561" i="1"/>
  <c r="I1565" i="1" s="1"/>
  <c r="K1614" i="1"/>
  <c r="K1551" i="1"/>
  <c r="J1552" i="1"/>
  <c r="J1560" i="1" s="1"/>
  <c r="J1587" i="1"/>
  <c r="I1533" i="1"/>
  <c r="H1566" i="1"/>
  <c r="J1512" i="1"/>
  <c r="L1498" i="1"/>
  <c r="K1507" i="1"/>
  <c r="K1508" i="1"/>
  <c r="J1444" i="1"/>
  <c r="H1458" i="1"/>
  <c r="J1480" i="1"/>
  <c r="J1481" i="1"/>
  <c r="H1426" i="1"/>
  <c r="H1427" i="1"/>
  <c r="K1471" i="1"/>
  <c r="K1483" i="1" s="1"/>
  <c r="I1417" i="1"/>
  <c r="K1506" i="1"/>
  <c r="I1453" i="1"/>
  <c r="I1454" i="1"/>
  <c r="I1318" i="1"/>
  <c r="I1319" i="1"/>
  <c r="J1309" i="1"/>
  <c r="J1321" i="1" s="1"/>
  <c r="I1373" i="1"/>
  <c r="I1372" i="1"/>
  <c r="J1363" i="1"/>
  <c r="J1375" i="1" s="1"/>
  <c r="J1399" i="1"/>
  <c r="J1400" i="1"/>
  <c r="K1390" i="1"/>
  <c r="K1402" i="1" s="1"/>
  <c r="I1346" i="1"/>
  <c r="I1345" i="1"/>
  <c r="H1350" i="1"/>
  <c r="I1317" i="1"/>
  <c r="J1336" i="1"/>
  <c r="H1238" i="1"/>
  <c r="H1237" i="1"/>
  <c r="J1227" i="1"/>
  <c r="I1228" i="1"/>
  <c r="I1236" i="1" s="1"/>
  <c r="J1254" i="1"/>
  <c r="I1255" i="1"/>
  <c r="I1263" i="1" s="1"/>
  <c r="I1210" i="1"/>
  <c r="I1211" i="1"/>
  <c r="I1292" i="1"/>
  <c r="I1291" i="1"/>
  <c r="H1265" i="1"/>
  <c r="H1264" i="1"/>
  <c r="I1290" i="1"/>
  <c r="H1236" i="1"/>
  <c r="J1201" i="1"/>
  <c r="J1209" i="1" s="1"/>
  <c r="K1200" i="1"/>
  <c r="J1282" i="1"/>
  <c r="J1290" i="1" s="1"/>
  <c r="K1281" i="1"/>
  <c r="J1129" i="1"/>
  <c r="J1130" i="1"/>
  <c r="H1076" i="1"/>
  <c r="H1075" i="1"/>
  <c r="I1157" i="1"/>
  <c r="I1156" i="1"/>
  <c r="I985" i="1"/>
  <c r="K1120" i="1"/>
  <c r="I1066" i="1"/>
  <c r="J1147" i="1"/>
  <c r="H1021" i="1"/>
  <c r="H1022" i="1"/>
  <c r="H1039" i="1"/>
  <c r="I1012" i="1"/>
  <c r="I1024" i="1" s="1"/>
  <c r="J1093" i="1"/>
  <c r="J1183" i="1"/>
  <c r="J1184" i="1"/>
  <c r="G1048" i="1"/>
  <c r="G1049" i="1"/>
  <c r="I1102" i="1"/>
  <c r="I1103" i="1"/>
  <c r="J1128" i="1"/>
  <c r="H1074" i="1"/>
  <c r="K1174" i="1"/>
  <c r="I1155" i="1"/>
  <c r="H995" i="1"/>
  <c r="H994" i="1"/>
  <c r="K958" i="1"/>
  <c r="J968" i="1"/>
  <c r="J967" i="1"/>
  <c r="K931" i="1"/>
  <c r="J940" i="1"/>
  <c r="J941" i="1"/>
  <c r="K904" i="1"/>
  <c r="J913" i="1"/>
  <c r="J914" i="1"/>
  <c r="J912" i="1"/>
  <c r="J877" i="1"/>
  <c r="J889" i="1" s="1"/>
  <c r="I886" i="1"/>
  <c r="I887" i="1"/>
  <c r="I864" i="1"/>
  <c r="I837" i="1"/>
  <c r="H810" i="1"/>
  <c r="K769" i="1"/>
  <c r="J778" i="1"/>
  <c r="J779" i="1"/>
  <c r="K741" i="1"/>
  <c r="J742" i="1"/>
  <c r="J750" i="1" s="1"/>
  <c r="I751" i="1"/>
  <c r="I752" i="1"/>
  <c r="I750" i="1"/>
  <c r="J725" i="1"/>
  <c r="J724" i="1"/>
  <c r="L714" i="1"/>
  <c r="K715" i="1"/>
  <c r="K723" i="1" s="1"/>
  <c r="H697" i="1"/>
  <c r="H698" i="1"/>
  <c r="I688" i="1"/>
  <c r="I696" i="1" s="1"/>
  <c r="J687" i="1"/>
  <c r="L660" i="1"/>
  <c r="K661" i="1"/>
  <c r="K669" i="1" s="1"/>
  <c r="J670" i="1"/>
  <c r="J671" i="1"/>
  <c r="J643" i="1"/>
  <c r="J644" i="1"/>
  <c r="J642" i="1"/>
  <c r="L633" i="1"/>
  <c r="K634" i="1"/>
  <c r="K642" i="1" s="1"/>
  <c r="L607" i="1"/>
  <c r="L615" i="1" s="1"/>
  <c r="K616" i="1"/>
  <c r="K617" i="1"/>
  <c r="L579" i="1"/>
  <c r="K580" i="1"/>
  <c r="K588" i="1" s="1"/>
  <c r="J589" i="1"/>
  <c r="J590" i="1"/>
  <c r="J588" i="1"/>
  <c r="I563" i="1"/>
  <c r="I562" i="1"/>
  <c r="K552" i="1"/>
  <c r="J553" i="1"/>
  <c r="J561" i="1" s="1"/>
  <c r="K525" i="1"/>
  <c r="J526" i="1"/>
  <c r="J534" i="1" s="1"/>
  <c r="I536" i="1"/>
  <c r="I535" i="1"/>
  <c r="K499" i="1"/>
  <c r="K507" i="1" s="1"/>
  <c r="L498" i="1"/>
  <c r="J508" i="1"/>
  <c r="J509" i="1"/>
  <c r="I481" i="1"/>
  <c r="I482" i="1"/>
  <c r="K471" i="1"/>
  <c r="J472" i="1"/>
  <c r="J480" i="1" s="1"/>
  <c r="K444" i="1"/>
  <c r="J445" i="1"/>
  <c r="J453" i="1" s="1"/>
  <c r="I455" i="1"/>
  <c r="I454" i="1"/>
  <c r="J427" i="1"/>
  <c r="J428" i="1"/>
  <c r="L417" i="1"/>
  <c r="K418" i="1"/>
  <c r="K426" i="1" s="1"/>
  <c r="H400" i="1"/>
  <c r="H401" i="1"/>
  <c r="I391" i="1"/>
  <c r="I399" i="1" s="1"/>
  <c r="J390" i="1"/>
  <c r="J364" i="1"/>
  <c r="I373" i="1"/>
  <c r="I374" i="1"/>
  <c r="J337" i="1"/>
  <c r="I347" i="1"/>
  <c r="I346" i="1"/>
  <c r="K309" i="1"/>
  <c r="J310" i="1"/>
  <c r="J318" i="1" s="1"/>
  <c r="I320" i="1"/>
  <c r="I319" i="1"/>
  <c r="H283" i="1"/>
  <c r="H291" i="1" s="1"/>
  <c r="I282" i="1"/>
  <c r="G293" i="1"/>
  <c r="G292" i="1"/>
  <c r="I255" i="1"/>
  <c r="H256" i="1"/>
  <c r="H264" i="1" s="1"/>
  <c r="G266" i="1"/>
  <c r="G265" i="1"/>
  <c r="J238" i="1"/>
  <c r="J239" i="1"/>
  <c r="J237" i="1"/>
  <c r="L228" i="1"/>
  <c r="K229" i="1"/>
  <c r="K241" i="1" s="1"/>
  <c r="G212" i="1"/>
  <c r="G211" i="1"/>
  <c r="H202" i="1"/>
  <c r="H210" i="1" s="1"/>
  <c r="I201" i="1"/>
  <c r="G185" i="1"/>
  <c r="G184" i="1"/>
  <c r="H175" i="1"/>
  <c r="H183" i="1" s="1"/>
  <c r="I174" i="1"/>
  <c r="G183" i="1"/>
  <c r="K147" i="1"/>
  <c r="J148" i="1"/>
  <c r="J156" i="1" s="1"/>
  <c r="I158" i="1"/>
  <c r="I157" i="1"/>
  <c r="H131" i="1"/>
  <c r="H130" i="1"/>
  <c r="J120" i="1"/>
  <c r="I121" i="1"/>
  <c r="I129" i="1" s="1"/>
  <c r="H39" i="1"/>
  <c r="G40" i="1"/>
  <c r="G48" i="1" s="1"/>
  <c r="F48" i="1"/>
  <c r="F50" i="1"/>
  <c r="F49" i="1"/>
  <c r="J1592" i="1" l="1"/>
  <c r="L1618" i="1"/>
  <c r="I1538" i="1"/>
  <c r="K1591" i="1"/>
  <c r="J1484" i="1"/>
  <c r="J1564" i="1"/>
  <c r="J1533" i="1"/>
  <c r="J1537" i="1"/>
  <c r="K1511" i="1"/>
  <c r="H1241" i="1"/>
  <c r="H1242" i="1" s="1"/>
  <c r="I1376" i="1"/>
  <c r="L1506" i="1"/>
  <c r="L1510" i="1"/>
  <c r="I1457" i="1"/>
  <c r="I1458" i="1" s="1"/>
  <c r="J1452" i="1"/>
  <c r="J1456" i="1"/>
  <c r="H1430" i="1"/>
  <c r="J1403" i="1"/>
  <c r="J1404" i="1" s="1"/>
  <c r="I1425" i="1"/>
  <c r="I1429" i="1"/>
  <c r="I1349" i="1"/>
  <c r="J1344" i="1"/>
  <c r="J1348" i="1"/>
  <c r="I1322" i="1"/>
  <c r="I1323" i="1" s="1"/>
  <c r="F41" i="3" s="1"/>
  <c r="I1295" i="1"/>
  <c r="H1268" i="1"/>
  <c r="J1294" i="1"/>
  <c r="I1267" i="1"/>
  <c r="I1214" i="1"/>
  <c r="I1240" i="1"/>
  <c r="J1187" i="1"/>
  <c r="J1188" i="1" s="1"/>
  <c r="J1213" i="1"/>
  <c r="I1160" i="1"/>
  <c r="K1182" i="1"/>
  <c r="K1186" i="1"/>
  <c r="J1155" i="1"/>
  <c r="J1159" i="1"/>
  <c r="J1133" i="1"/>
  <c r="J1134" i="1" s="1"/>
  <c r="G1052" i="1"/>
  <c r="H1079" i="1"/>
  <c r="H1080" i="1" s="1"/>
  <c r="K1128" i="1"/>
  <c r="K1132" i="1"/>
  <c r="I1106" i="1"/>
  <c r="I1107" i="1" s="1"/>
  <c r="I53" i="3" s="1"/>
  <c r="J1101" i="1"/>
  <c r="J1105" i="1"/>
  <c r="H1025" i="1"/>
  <c r="H1026" i="1" s="1"/>
  <c r="I1074" i="1"/>
  <c r="I1078" i="1"/>
  <c r="H1047" i="1"/>
  <c r="H1051" i="1"/>
  <c r="H998" i="1"/>
  <c r="H999" i="1" s="1"/>
  <c r="F52" i="3" s="1"/>
  <c r="I993" i="1"/>
  <c r="I997" i="1"/>
  <c r="J971" i="1"/>
  <c r="J972" i="1" s="1"/>
  <c r="I890" i="1"/>
  <c r="I891" i="1" s="1"/>
  <c r="I30" i="3" s="1"/>
  <c r="J944" i="1"/>
  <c r="J945" i="1" s="1"/>
  <c r="K966" i="1"/>
  <c r="K970" i="1"/>
  <c r="K939" i="1"/>
  <c r="K943" i="1"/>
  <c r="J917" i="1"/>
  <c r="J918" i="1" s="1"/>
  <c r="J782" i="1"/>
  <c r="J783" i="1" s="1"/>
  <c r="F31" i="3" s="1"/>
  <c r="K912" i="1"/>
  <c r="K916" i="1"/>
  <c r="K777" i="1"/>
  <c r="K781" i="1"/>
  <c r="K620" i="1"/>
  <c r="K621" i="1" s="1"/>
  <c r="I755" i="1"/>
  <c r="I756" i="1" s="1"/>
  <c r="J728" i="1"/>
  <c r="H701" i="1"/>
  <c r="H702" i="1" s="1"/>
  <c r="J754" i="1"/>
  <c r="J647" i="1"/>
  <c r="J648" i="1" s="1"/>
  <c r="K727" i="1"/>
  <c r="J674" i="1"/>
  <c r="J675" i="1" s="1"/>
  <c r="C31" i="3" s="1"/>
  <c r="I566" i="1"/>
  <c r="I567" i="1" s="1"/>
  <c r="I18" i="3" s="1"/>
  <c r="I700" i="1"/>
  <c r="K673" i="1"/>
  <c r="K646" i="1"/>
  <c r="J593" i="1"/>
  <c r="J594" i="1" s="1"/>
  <c r="L619" i="1"/>
  <c r="I539" i="1"/>
  <c r="K592" i="1"/>
  <c r="I458" i="1"/>
  <c r="I459" i="1" s="1"/>
  <c r="F18" i="3" s="1"/>
  <c r="J565" i="1"/>
  <c r="J512" i="1"/>
  <c r="J513" i="1" s="1"/>
  <c r="J538" i="1"/>
  <c r="J431" i="1"/>
  <c r="J432" i="1" s="1"/>
  <c r="I485" i="1"/>
  <c r="I486" i="1" s="1"/>
  <c r="K511" i="1"/>
  <c r="J484" i="1"/>
  <c r="J457" i="1"/>
  <c r="I377" i="1"/>
  <c r="I378" i="1" s="1"/>
  <c r="H404" i="1"/>
  <c r="H405" i="1" s="1"/>
  <c r="I403" i="1"/>
  <c r="K430" i="1"/>
  <c r="I323" i="1"/>
  <c r="I324" i="1" s="1"/>
  <c r="I350" i="1"/>
  <c r="I351" i="1" s="1"/>
  <c r="C18" i="3" s="1"/>
  <c r="J372" i="1"/>
  <c r="J376" i="1"/>
  <c r="J345" i="1"/>
  <c r="J349" i="1"/>
  <c r="G296" i="1"/>
  <c r="G297" i="1" s="1"/>
  <c r="G269" i="1"/>
  <c r="G270" i="1" s="1"/>
  <c r="J322" i="1"/>
  <c r="I161" i="1"/>
  <c r="I162" i="1" s="1"/>
  <c r="J242" i="1"/>
  <c r="J243" i="1" s="1"/>
  <c r="I11" i="3" s="1"/>
  <c r="H295" i="1"/>
  <c r="H268" i="1"/>
  <c r="G215" i="1"/>
  <c r="G216" i="1" s="1"/>
  <c r="G188" i="1"/>
  <c r="G189" i="1" s="1"/>
  <c r="I540" i="1"/>
  <c r="H214" i="1"/>
  <c r="H187" i="1"/>
  <c r="J160" i="1"/>
  <c r="H134" i="1"/>
  <c r="H135" i="1" s="1"/>
  <c r="F9" i="3" s="1"/>
  <c r="I133" i="1"/>
  <c r="G52" i="1"/>
  <c r="F53" i="1"/>
  <c r="F54" i="1" s="1"/>
  <c r="H1269" i="1"/>
  <c r="I1566" i="1"/>
  <c r="J50" i="4"/>
  <c r="J51" i="4" s="1"/>
  <c r="K47" i="4"/>
  <c r="K48" i="4"/>
  <c r="L46" i="4"/>
  <c r="K46" i="4"/>
  <c r="J22" i="4"/>
  <c r="J21" i="4"/>
  <c r="J24" i="4" s="1"/>
  <c r="J25" i="4" s="1"/>
  <c r="L11" i="4"/>
  <c r="K20" i="4"/>
  <c r="I1377" i="1"/>
  <c r="K1512" i="1"/>
  <c r="I1350" i="1"/>
  <c r="K1620" i="1"/>
  <c r="L1579" i="1"/>
  <c r="L1587" i="1" s="1"/>
  <c r="L1616" i="1"/>
  <c r="L1615" i="1"/>
  <c r="K1589" i="1"/>
  <c r="K1588" i="1"/>
  <c r="J1562" i="1"/>
  <c r="J1561" i="1"/>
  <c r="J1535" i="1"/>
  <c r="J1534" i="1"/>
  <c r="I1539" i="1"/>
  <c r="C53" i="3" s="1"/>
  <c r="K1552" i="1"/>
  <c r="K1564" i="1" s="1"/>
  <c r="L1551" i="1"/>
  <c r="K1525" i="1"/>
  <c r="J1593" i="1"/>
  <c r="H1431" i="1"/>
  <c r="I40" i="3" s="1"/>
  <c r="L1471" i="1"/>
  <c r="L1483" i="1" s="1"/>
  <c r="I1427" i="1"/>
  <c r="I1426" i="1"/>
  <c r="K1444" i="1"/>
  <c r="K1481" i="1"/>
  <c r="K1480" i="1"/>
  <c r="J1417" i="1"/>
  <c r="J1454" i="1"/>
  <c r="J1453" i="1"/>
  <c r="L1507" i="1"/>
  <c r="L1508" i="1"/>
  <c r="K1479" i="1"/>
  <c r="J1485" i="1"/>
  <c r="K1336" i="1"/>
  <c r="J1372" i="1"/>
  <c r="J1373" i="1"/>
  <c r="L1390" i="1"/>
  <c r="K1363" i="1"/>
  <c r="J1318" i="1"/>
  <c r="J1319" i="1"/>
  <c r="K1399" i="1"/>
  <c r="K1400" i="1"/>
  <c r="K1309" i="1"/>
  <c r="J1345" i="1"/>
  <c r="J1346" i="1"/>
  <c r="K1398" i="1"/>
  <c r="J1371" i="1"/>
  <c r="J1317" i="1"/>
  <c r="I1215" i="1"/>
  <c r="C41" i="3" s="1"/>
  <c r="L1281" i="1"/>
  <c r="K1282" i="1"/>
  <c r="K1290" i="1" s="1"/>
  <c r="K1227" i="1"/>
  <c r="J1228" i="1"/>
  <c r="J1240" i="1" s="1"/>
  <c r="J1291" i="1"/>
  <c r="J1292" i="1"/>
  <c r="I1264" i="1"/>
  <c r="I1265" i="1"/>
  <c r="K1201" i="1"/>
  <c r="K1209" i="1" s="1"/>
  <c r="L1200" i="1"/>
  <c r="I1296" i="1"/>
  <c r="K1254" i="1"/>
  <c r="J1255" i="1"/>
  <c r="J1263" i="1" s="1"/>
  <c r="J1211" i="1"/>
  <c r="J1210" i="1"/>
  <c r="I1237" i="1"/>
  <c r="I1238" i="1"/>
  <c r="G1053" i="1"/>
  <c r="J1012" i="1"/>
  <c r="K1093" i="1"/>
  <c r="K1105" i="1" s="1"/>
  <c r="H1048" i="1"/>
  <c r="H1049" i="1"/>
  <c r="I1076" i="1"/>
  <c r="I1075" i="1"/>
  <c r="J985" i="1"/>
  <c r="I1022" i="1"/>
  <c r="I1021" i="1"/>
  <c r="J1066" i="1"/>
  <c r="K1183" i="1"/>
  <c r="K1184" i="1"/>
  <c r="J1103" i="1"/>
  <c r="J1102" i="1"/>
  <c r="I1039" i="1"/>
  <c r="I1051" i="1" s="1"/>
  <c r="J1156" i="1"/>
  <c r="J1157" i="1"/>
  <c r="I995" i="1"/>
  <c r="I994" i="1"/>
  <c r="K1130" i="1"/>
  <c r="K1129" i="1"/>
  <c r="L1174" i="1"/>
  <c r="I1020" i="1"/>
  <c r="K1147" i="1"/>
  <c r="L1120" i="1"/>
  <c r="I1161" i="1"/>
  <c r="K967" i="1"/>
  <c r="K968" i="1"/>
  <c r="L958" i="1"/>
  <c r="K940" i="1"/>
  <c r="K941" i="1"/>
  <c r="L931" i="1"/>
  <c r="K913" i="1"/>
  <c r="K914" i="1"/>
  <c r="L904" i="1"/>
  <c r="J886" i="1"/>
  <c r="J887" i="1"/>
  <c r="J885" i="1"/>
  <c r="K877" i="1"/>
  <c r="K889" i="1" s="1"/>
  <c r="J864" i="1"/>
  <c r="J837" i="1"/>
  <c r="I810" i="1"/>
  <c r="K778" i="1"/>
  <c r="K779" i="1"/>
  <c r="L769" i="1"/>
  <c r="L781" i="1" s="1"/>
  <c r="L741" i="1"/>
  <c r="K742" i="1"/>
  <c r="K750" i="1" s="1"/>
  <c r="J751" i="1"/>
  <c r="J752" i="1"/>
  <c r="J729" i="1"/>
  <c r="L715" i="1"/>
  <c r="L723" i="1" s="1"/>
  <c r="K724" i="1"/>
  <c r="K725" i="1"/>
  <c r="J688" i="1"/>
  <c r="J696" i="1" s="1"/>
  <c r="K687" i="1"/>
  <c r="I698" i="1"/>
  <c r="I697" i="1"/>
  <c r="L661" i="1"/>
  <c r="L669" i="1" s="1"/>
  <c r="K671" i="1"/>
  <c r="K670" i="1"/>
  <c r="K643" i="1"/>
  <c r="K644" i="1"/>
  <c r="L634" i="1"/>
  <c r="L642" i="1" s="1"/>
  <c r="L617" i="1"/>
  <c r="L616" i="1"/>
  <c r="K589" i="1"/>
  <c r="K590" i="1"/>
  <c r="L580" i="1"/>
  <c r="L588" i="1" s="1"/>
  <c r="J563" i="1"/>
  <c r="J562" i="1"/>
  <c r="L552" i="1"/>
  <c r="K553" i="1"/>
  <c r="K561" i="1" s="1"/>
  <c r="J536" i="1"/>
  <c r="J535" i="1"/>
  <c r="L525" i="1"/>
  <c r="K526" i="1"/>
  <c r="K538" i="1" s="1"/>
  <c r="L499" i="1"/>
  <c r="L507" i="1" s="1"/>
  <c r="K508" i="1"/>
  <c r="K509" i="1"/>
  <c r="J482" i="1"/>
  <c r="J481" i="1"/>
  <c r="L471" i="1"/>
  <c r="K472" i="1"/>
  <c r="K484" i="1" s="1"/>
  <c r="J454" i="1"/>
  <c r="J455" i="1"/>
  <c r="L444" i="1"/>
  <c r="K445" i="1"/>
  <c r="K453" i="1" s="1"/>
  <c r="K427" i="1"/>
  <c r="K428" i="1"/>
  <c r="L418" i="1"/>
  <c r="L426" i="1" s="1"/>
  <c r="J391" i="1"/>
  <c r="J399" i="1" s="1"/>
  <c r="K390" i="1"/>
  <c r="I401" i="1"/>
  <c r="I400" i="1"/>
  <c r="J374" i="1"/>
  <c r="J373" i="1"/>
  <c r="K364" i="1"/>
  <c r="J347" i="1"/>
  <c r="J346" i="1"/>
  <c r="K337" i="1"/>
  <c r="J320" i="1"/>
  <c r="J319" i="1"/>
  <c r="L309" i="1"/>
  <c r="K310" i="1"/>
  <c r="K318" i="1" s="1"/>
  <c r="I283" i="1"/>
  <c r="I291" i="1" s="1"/>
  <c r="J282" i="1"/>
  <c r="H292" i="1"/>
  <c r="H293" i="1"/>
  <c r="I256" i="1"/>
  <c r="I264" i="1" s="1"/>
  <c r="J255" i="1"/>
  <c r="H265" i="1"/>
  <c r="H266" i="1"/>
  <c r="K238" i="1"/>
  <c r="K239" i="1"/>
  <c r="L229" i="1"/>
  <c r="L237" i="1" s="1"/>
  <c r="K237" i="1"/>
  <c r="I202" i="1"/>
  <c r="I214" i="1" s="1"/>
  <c r="J201" i="1"/>
  <c r="H211" i="1"/>
  <c r="H212" i="1"/>
  <c r="I175" i="1"/>
  <c r="I183" i="1" s="1"/>
  <c r="J174" i="1"/>
  <c r="H184" i="1"/>
  <c r="H185" i="1"/>
  <c r="J157" i="1"/>
  <c r="J158" i="1"/>
  <c r="L147" i="1"/>
  <c r="K148" i="1"/>
  <c r="K160" i="1" s="1"/>
  <c r="I131" i="1"/>
  <c r="I130" i="1"/>
  <c r="K120" i="1"/>
  <c r="J121" i="1"/>
  <c r="J129" i="1" s="1"/>
  <c r="G49" i="1"/>
  <c r="G50" i="1"/>
  <c r="I39" i="1"/>
  <c r="H40" i="1"/>
  <c r="H52" i="1" s="1"/>
  <c r="K1592" i="1" l="1"/>
  <c r="J1457" i="1"/>
  <c r="J1565" i="1"/>
  <c r="L1591" i="1"/>
  <c r="J1538" i="1"/>
  <c r="L1511" i="1"/>
  <c r="K1533" i="1"/>
  <c r="K1537" i="1"/>
  <c r="K1484" i="1"/>
  <c r="K1485" i="1" s="1"/>
  <c r="I1268" i="1"/>
  <c r="J1349" i="1"/>
  <c r="I1430" i="1"/>
  <c r="I1431" i="1" s="1"/>
  <c r="I41" i="3" s="1"/>
  <c r="K1452" i="1"/>
  <c r="K1456" i="1"/>
  <c r="J1425" i="1"/>
  <c r="J1429" i="1"/>
  <c r="K1403" i="1"/>
  <c r="J1376" i="1"/>
  <c r="J1377" i="1" s="1"/>
  <c r="L1398" i="1"/>
  <c r="L1402" i="1"/>
  <c r="K1371" i="1"/>
  <c r="K1375" i="1"/>
  <c r="K1344" i="1"/>
  <c r="K1348" i="1"/>
  <c r="J1322" i="1"/>
  <c r="J1323" i="1" s="1"/>
  <c r="F42" i="3" s="1"/>
  <c r="J1295" i="1"/>
  <c r="J1214" i="1"/>
  <c r="J1215" i="1" s="1"/>
  <c r="C42" i="3" s="1"/>
  <c r="K1317" i="1"/>
  <c r="K1321" i="1"/>
  <c r="K1294" i="1"/>
  <c r="I1241" i="1"/>
  <c r="I1242" i="1" s="1"/>
  <c r="J1267" i="1"/>
  <c r="K1187" i="1"/>
  <c r="K1188" i="1" s="1"/>
  <c r="K1213" i="1"/>
  <c r="L1182" i="1"/>
  <c r="L1186" i="1"/>
  <c r="J1160" i="1"/>
  <c r="J1161" i="1" s="1"/>
  <c r="K1133" i="1"/>
  <c r="J1106" i="1"/>
  <c r="J1107" i="1" s="1"/>
  <c r="I54" i="3" s="1"/>
  <c r="K1155" i="1"/>
  <c r="K1159" i="1"/>
  <c r="L1128" i="1"/>
  <c r="L1132" i="1"/>
  <c r="I1079" i="1"/>
  <c r="J1074" i="1"/>
  <c r="J1078" i="1"/>
  <c r="I1025" i="1"/>
  <c r="I1026" i="1" s="1"/>
  <c r="H1052" i="1"/>
  <c r="H1053" i="1" s="1"/>
  <c r="K917" i="1"/>
  <c r="K918" i="1" s="1"/>
  <c r="I998" i="1"/>
  <c r="I999" i="1" s="1"/>
  <c r="F53" i="3" s="1"/>
  <c r="K971" i="1"/>
  <c r="K972" i="1" s="1"/>
  <c r="J1020" i="1"/>
  <c r="J1024" i="1"/>
  <c r="J993" i="1"/>
  <c r="J997" i="1"/>
  <c r="K944" i="1"/>
  <c r="K945" i="1" s="1"/>
  <c r="L966" i="1"/>
  <c r="L970" i="1"/>
  <c r="L939" i="1"/>
  <c r="L943" i="1"/>
  <c r="J890" i="1"/>
  <c r="J891" i="1" s="1"/>
  <c r="I31" i="3" s="1"/>
  <c r="L912" i="1"/>
  <c r="L916" i="1"/>
  <c r="K674" i="1"/>
  <c r="K782" i="1"/>
  <c r="K783" i="1" s="1"/>
  <c r="F32" i="3" s="1"/>
  <c r="J755" i="1"/>
  <c r="J756" i="1" s="1"/>
  <c r="I701" i="1"/>
  <c r="I702" i="1" s="1"/>
  <c r="K728" i="1"/>
  <c r="K729" i="1" s="1"/>
  <c r="K754" i="1"/>
  <c r="L727" i="1"/>
  <c r="J700" i="1"/>
  <c r="K647" i="1"/>
  <c r="K648" i="1" s="1"/>
  <c r="L673" i="1"/>
  <c r="K593" i="1"/>
  <c r="K594" i="1" s="1"/>
  <c r="J566" i="1"/>
  <c r="J567" i="1" s="1"/>
  <c r="I19" i="3" s="1"/>
  <c r="L620" i="1"/>
  <c r="L621" i="1" s="1"/>
  <c r="L646" i="1"/>
  <c r="J377" i="1"/>
  <c r="K565" i="1"/>
  <c r="K512" i="1"/>
  <c r="K513" i="1" s="1"/>
  <c r="L592" i="1"/>
  <c r="J485" i="1"/>
  <c r="J486" i="1" s="1"/>
  <c r="J539" i="1"/>
  <c r="J540" i="1" s="1"/>
  <c r="L511" i="1"/>
  <c r="J458" i="1"/>
  <c r="J459" i="1" s="1"/>
  <c r="F19" i="3" s="1"/>
  <c r="K431" i="1"/>
  <c r="K432" i="1" s="1"/>
  <c r="K457" i="1"/>
  <c r="L430" i="1"/>
  <c r="I404" i="1"/>
  <c r="H296" i="1"/>
  <c r="H297" i="1" s="1"/>
  <c r="J403" i="1"/>
  <c r="J350" i="1"/>
  <c r="J351" i="1" s="1"/>
  <c r="C19" i="3" s="1"/>
  <c r="K372" i="1"/>
  <c r="K376" i="1"/>
  <c r="K345" i="1"/>
  <c r="K349" i="1"/>
  <c r="J323" i="1"/>
  <c r="J324" i="1" s="1"/>
  <c r="K322" i="1"/>
  <c r="K242" i="1"/>
  <c r="K243" i="1" s="1"/>
  <c r="I12" i="3" s="1"/>
  <c r="H188" i="1"/>
  <c r="H189" i="1" s="1"/>
  <c r="I295" i="1"/>
  <c r="H269" i="1"/>
  <c r="H270" i="1" s="1"/>
  <c r="I268" i="1"/>
  <c r="H215" i="1"/>
  <c r="H216" i="1" s="1"/>
  <c r="L241" i="1"/>
  <c r="I134" i="1"/>
  <c r="I135" i="1" s="1"/>
  <c r="F10" i="3" s="1"/>
  <c r="J161" i="1"/>
  <c r="J162" i="1" s="1"/>
  <c r="I187" i="1"/>
  <c r="K1593" i="1"/>
  <c r="G53" i="1"/>
  <c r="G54" i="1" s="1"/>
  <c r="J133" i="1"/>
  <c r="K675" i="1"/>
  <c r="C32" i="3" s="1"/>
  <c r="I405" i="1"/>
  <c r="J378" i="1"/>
  <c r="K50" i="4"/>
  <c r="K51" i="4" s="1"/>
  <c r="L47" i="4"/>
  <c r="L48" i="4"/>
  <c r="K21" i="4"/>
  <c r="K22" i="4"/>
  <c r="L20" i="4"/>
  <c r="J1296" i="1"/>
  <c r="L1620" i="1"/>
  <c r="L1552" i="1"/>
  <c r="L1560" i="1" s="1"/>
  <c r="L1525" i="1"/>
  <c r="J1539" i="1"/>
  <c r="C54" i="3" s="1"/>
  <c r="L1589" i="1"/>
  <c r="L1588" i="1"/>
  <c r="K1534" i="1"/>
  <c r="K1535" i="1"/>
  <c r="K1562" i="1"/>
  <c r="K1561" i="1"/>
  <c r="K1560" i="1"/>
  <c r="J1566" i="1"/>
  <c r="L1481" i="1"/>
  <c r="L1480" i="1"/>
  <c r="L1444" i="1"/>
  <c r="K1454" i="1"/>
  <c r="K1453" i="1"/>
  <c r="L1512" i="1"/>
  <c r="J1427" i="1"/>
  <c r="J1426" i="1"/>
  <c r="K1417" i="1"/>
  <c r="K1429" i="1" s="1"/>
  <c r="J1458" i="1"/>
  <c r="L1479" i="1"/>
  <c r="L1363" i="1"/>
  <c r="L1309" i="1"/>
  <c r="J1350" i="1"/>
  <c r="K1319" i="1"/>
  <c r="K1318" i="1"/>
  <c r="K1373" i="1"/>
  <c r="K1372" i="1"/>
  <c r="K1404" i="1"/>
  <c r="L1336" i="1"/>
  <c r="L1399" i="1"/>
  <c r="L1400" i="1"/>
  <c r="K1345" i="1"/>
  <c r="K1346" i="1"/>
  <c r="K1228" i="1"/>
  <c r="K1236" i="1" s="1"/>
  <c r="L1227" i="1"/>
  <c r="K1211" i="1"/>
  <c r="K1210" i="1"/>
  <c r="K1291" i="1"/>
  <c r="K1292" i="1"/>
  <c r="J1237" i="1"/>
  <c r="J1238" i="1"/>
  <c r="I1269" i="1"/>
  <c r="L1201" i="1"/>
  <c r="L1209" i="1" s="1"/>
  <c r="J1264" i="1"/>
  <c r="J1265" i="1"/>
  <c r="L1254" i="1"/>
  <c r="K1255" i="1"/>
  <c r="K1267" i="1" s="1"/>
  <c r="J1236" i="1"/>
  <c r="L1282" i="1"/>
  <c r="L1290" i="1" s="1"/>
  <c r="J1039" i="1"/>
  <c r="K1102" i="1"/>
  <c r="K1103" i="1"/>
  <c r="L1130" i="1"/>
  <c r="L1129" i="1"/>
  <c r="L1184" i="1"/>
  <c r="L1183" i="1"/>
  <c r="I1048" i="1"/>
  <c r="I1049" i="1"/>
  <c r="J1022" i="1"/>
  <c r="J1021" i="1"/>
  <c r="K1157" i="1"/>
  <c r="K1156" i="1"/>
  <c r="K1066" i="1"/>
  <c r="L1147" i="1"/>
  <c r="K1134" i="1"/>
  <c r="J1075" i="1"/>
  <c r="J1076" i="1"/>
  <c r="J995" i="1"/>
  <c r="J994" i="1"/>
  <c r="K1101" i="1"/>
  <c r="K1012" i="1"/>
  <c r="K985" i="1"/>
  <c r="I1047" i="1"/>
  <c r="I1080" i="1"/>
  <c r="L1093" i="1"/>
  <c r="L968" i="1"/>
  <c r="L967" i="1"/>
  <c r="L940" i="1"/>
  <c r="L941" i="1"/>
  <c r="L914" i="1"/>
  <c r="L913" i="1"/>
  <c r="L877" i="1"/>
  <c r="K886" i="1"/>
  <c r="K887" i="1"/>
  <c r="K885" i="1"/>
  <c r="K864" i="1"/>
  <c r="L864" i="1"/>
  <c r="K837" i="1"/>
  <c r="J810" i="1"/>
  <c r="L779" i="1"/>
  <c r="L778" i="1"/>
  <c r="L777" i="1"/>
  <c r="K751" i="1"/>
  <c r="K752" i="1"/>
  <c r="L742" i="1"/>
  <c r="L750" i="1" s="1"/>
  <c r="L724" i="1"/>
  <c r="L725" i="1"/>
  <c r="J697" i="1"/>
  <c r="J698" i="1"/>
  <c r="K688" i="1"/>
  <c r="K696" i="1" s="1"/>
  <c r="L687" i="1"/>
  <c r="L670" i="1"/>
  <c r="L671" i="1"/>
  <c r="L644" i="1"/>
  <c r="L643" i="1"/>
  <c r="L590" i="1"/>
  <c r="L589" i="1"/>
  <c r="K562" i="1"/>
  <c r="K563" i="1"/>
  <c r="L553" i="1"/>
  <c r="L561" i="1" s="1"/>
  <c r="K535" i="1"/>
  <c r="K536" i="1"/>
  <c r="K534" i="1"/>
  <c r="L526" i="1"/>
  <c r="L534" i="1" s="1"/>
  <c r="L509" i="1"/>
  <c r="L508" i="1"/>
  <c r="L472" i="1"/>
  <c r="L480" i="1" s="1"/>
  <c r="K481" i="1"/>
  <c r="K482" i="1"/>
  <c r="K480" i="1"/>
  <c r="L445" i="1"/>
  <c r="L453" i="1" s="1"/>
  <c r="K454" i="1"/>
  <c r="K455" i="1"/>
  <c r="L427" i="1"/>
  <c r="L428" i="1"/>
  <c r="K391" i="1"/>
  <c r="K399" i="1" s="1"/>
  <c r="L390" i="1"/>
  <c r="J401" i="1"/>
  <c r="J400" i="1"/>
  <c r="K373" i="1"/>
  <c r="K374" i="1"/>
  <c r="L364" i="1"/>
  <c r="L376" i="1" s="1"/>
  <c r="K346" i="1"/>
  <c r="K347" i="1"/>
  <c r="L337" i="1"/>
  <c r="L310" i="1"/>
  <c r="L318" i="1" s="1"/>
  <c r="K319" i="1"/>
  <c r="K320" i="1"/>
  <c r="K282" i="1"/>
  <c r="J283" i="1"/>
  <c r="J291" i="1" s="1"/>
  <c r="I292" i="1"/>
  <c r="I293" i="1"/>
  <c r="J256" i="1"/>
  <c r="J264" i="1" s="1"/>
  <c r="K255" i="1"/>
  <c r="I265" i="1"/>
  <c r="I266" i="1"/>
  <c r="L239" i="1"/>
  <c r="L238" i="1"/>
  <c r="I211" i="1"/>
  <c r="I212" i="1"/>
  <c r="I210" i="1"/>
  <c r="K201" i="1"/>
  <c r="J202" i="1"/>
  <c r="J210" i="1" s="1"/>
  <c r="I184" i="1"/>
  <c r="I185" i="1"/>
  <c r="K174" i="1"/>
  <c r="J175" i="1"/>
  <c r="J187" i="1" s="1"/>
  <c r="K158" i="1"/>
  <c r="K157" i="1"/>
  <c r="K156" i="1"/>
  <c r="L148" i="1"/>
  <c r="L160" i="1" s="1"/>
  <c r="J131" i="1"/>
  <c r="J130" i="1"/>
  <c r="L120" i="1"/>
  <c r="K121" i="1"/>
  <c r="K129" i="1" s="1"/>
  <c r="J39" i="1"/>
  <c r="I40" i="1"/>
  <c r="I52" i="1" s="1"/>
  <c r="H49" i="1"/>
  <c r="H50" i="1"/>
  <c r="H48" i="1"/>
  <c r="K1565" i="1" l="1"/>
  <c r="L1592" i="1"/>
  <c r="K1538" i="1"/>
  <c r="L1564" i="1"/>
  <c r="L1533" i="1"/>
  <c r="L1537" i="1"/>
  <c r="J1430" i="1"/>
  <c r="L1484" i="1"/>
  <c r="L1485" i="1" s="1"/>
  <c r="K1457" i="1"/>
  <c r="L1452" i="1"/>
  <c r="L1456" i="1"/>
  <c r="L1403" i="1"/>
  <c r="L1404" i="1" s="1"/>
  <c r="K1376" i="1"/>
  <c r="K1349" i="1"/>
  <c r="K1350" i="1" s="1"/>
  <c r="L1371" i="1"/>
  <c r="L1375" i="1"/>
  <c r="K1322" i="1"/>
  <c r="K1323" i="1" s="1"/>
  <c r="F43" i="3" s="1"/>
  <c r="L1344" i="1"/>
  <c r="L1348" i="1"/>
  <c r="L1317" i="1"/>
  <c r="L1321" i="1"/>
  <c r="K1295" i="1"/>
  <c r="J1241" i="1"/>
  <c r="J1242" i="1" s="1"/>
  <c r="J1268" i="1"/>
  <c r="J1269" i="1" s="1"/>
  <c r="L1294" i="1"/>
  <c r="K1214" i="1"/>
  <c r="K1215" i="1" s="1"/>
  <c r="C43" i="3" s="1"/>
  <c r="K1240" i="1"/>
  <c r="L1187" i="1"/>
  <c r="L1213" i="1"/>
  <c r="K1160" i="1"/>
  <c r="K1161" i="1" s="1"/>
  <c r="L1155" i="1"/>
  <c r="L1159" i="1"/>
  <c r="L1133" i="1"/>
  <c r="L1134" i="1" s="1"/>
  <c r="J1079" i="1"/>
  <c r="K1106" i="1"/>
  <c r="K1107" i="1" s="1"/>
  <c r="I55" i="3" s="1"/>
  <c r="L1101" i="1"/>
  <c r="L1105" i="1"/>
  <c r="J998" i="1"/>
  <c r="J999" i="1" s="1"/>
  <c r="F54" i="3" s="1"/>
  <c r="K1074" i="1"/>
  <c r="K1078" i="1"/>
  <c r="I1052" i="1"/>
  <c r="I1053" i="1" s="1"/>
  <c r="L971" i="1"/>
  <c r="L972" i="1" s="1"/>
  <c r="J1047" i="1"/>
  <c r="J1051" i="1"/>
  <c r="J1025" i="1"/>
  <c r="J1026" i="1" s="1"/>
  <c r="K1020" i="1"/>
  <c r="K1024" i="1"/>
  <c r="K993" i="1"/>
  <c r="K997" i="1"/>
  <c r="L944" i="1"/>
  <c r="L945" i="1" s="1"/>
  <c r="L782" i="1"/>
  <c r="L783" i="1" s="1"/>
  <c r="F33" i="3" s="1"/>
  <c r="L917" i="1"/>
  <c r="L918" i="1" s="1"/>
  <c r="K890" i="1"/>
  <c r="K891" i="1" s="1"/>
  <c r="I32" i="3" s="1"/>
  <c r="L885" i="1"/>
  <c r="L889" i="1"/>
  <c r="K755" i="1"/>
  <c r="K756" i="1" s="1"/>
  <c r="L728" i="1"/>
  <c r="L729" i="1" s="1"/>
  <c r="L754" i="1"/>
  <c r="K566" i="1"/>
  <c r="J701" i="1"/>
  <c r="J702" i="1" s="1"/>
  <c r="L674" i="1"/>
  <c r="L675" i="1" s="1"/>
  <c r="C33" i="3" s="1"/>
  <c r="K700" i="1"/>
  <c r="L647" i="1"/>
  <c r="L648" i="1" s="1"/>
  <c r="L593" i="1"/>
  <c r="L594" i="1" s="1"/>
  <c r="K539" i="1"/>
  <c r="K540" i="1" s="1"/>
  <c r="L565" i="1"/>
  <c r="L512" i="1"/>
  <c r="L513" i="1" s="1"/>
  <c r="J404" i="1"/>
  <c r="J405" i="1" s="1"/>
  <c r="K485" i="1"/>
  <c r="K486" i="1" s="1"/>
  <c r="L538" i="1"/>
  <c r="K458" i="1"/>
  <c r="K459" i="1" s="1"/>
  <c r="F20" i="3" s="1"/>
  <c r="L431" i="1"/>
  <c r="L432" i="1" s="1"/>
  <c r="L484" i="1"/>
  <c r="L457" i="1"/>
  <c r="K377" i="1"/>
  <c r="K378" i="1" s="1"/>
  <c r="K350" i="1"/>
  <c r="K351" i="1" s="1"/>
  <c r="C20" i="3" s="1"/>
  <c r="K403" i="1"/>
  <c r="L242" i="1"/>
  <c r="L243" i="1" s="1"/>
  <c r="I13" i="3" s="1"/>
  <c r="K323" i="1"/>
  <c r="K324" i="1" s="1"/>
  <c r="L345" i="1"/>
  <c r="L349" i="1"/>
  <c r="I296" i="1"/>
  <c r="I297" i="1" s="1"/>
  <c r="L322" i="1"/>
  <c r="I269" i="1"/>
  <c r="I270" i="1" s="1"/>
  <c r="J295" i="1"/>
  <c r="I188" i="1"/>
  <c r="I189" i="1" s="1"/>
  <c r="J268" i="1"/>
  <c r="I215" i="1"/>
  <c r="I216" i="1" s="1"/>
  <c r="J134" i="1"/>
  <c r="J135" i="1" s="1"/>
  <c r="F11" i="3" s="1"/>
  <c r="L1188" i="1"/>
  <c r="J214" i="1"/>
  <c r="K161" i="1"/>
  <c r="K162" i="1" s="1"/>
  <c r="K133" i="1"/>
  <c r="H53" i="1"/>
  <c r="H54" i="1" s="1"/>
  <c r="L50" i="4"/>
  <c r="L51" i="4" s="1"/>
  <c r="L21" i="4"/>
  <c r="L22" i="4"/>
  <c r="K24" i="4"/>
  <c r="K25" i="4" s="1"/>
  <c r="K1377" i="1"/>
  <c r="K1296" i="1"/>
  <c r="K1539" i="1"/>
  <c r="C55" i="3" s="1"/>
  <c r="L1593" i="1"/>
  <c r="L1562" i="1"/>
  <c r="L1561" i="1"/>
  <c r="L1565" i="1" s="1"/>
  <c r="L1534" i="1"/>
  <c r="L1535" i="1"/>
  <c r="K1566" i="1"/>
  <c r="J1431" i="1"/>
  <c r="I42" i="3" s="1"/>
  <c r="L1454" i="1"/>
  <c r="L1453" i="1"/>
  <c r="K1426" i="1"/>
  <c r="K1427" i="1"/>
  <c r="K1425" i="1"/>
  <c r="L1417" i="1"/>
  <c r="K1458" i="1"/>
  <c r="L1345" i="1"/>
  <c r="L1346" i="1"/>
  <c r="L1319" i="1"/>
  <c r="L1318" i="1"/>
  <c r="L1373" i="1"/>
  <c r="L1372" i="1"/>
  <c r="L1291" i="1"/>
  <c r="L1292" i="1"/>
  <c r="L1228" i="1"/>
  <c r="L1236" i="1" s="1"/>
  <c r="K1264" i="1"/>
  <c r="K1265" i="1"/>
  <c r="K1238" i="1"/>
  <c r="K1237" i="1"/>
  <c r="L1255" i="1"/>
  <c r="L1263" i="1" s="1"/>
  <c r="K1263" i="1"/>
  <c r="L1211" i="1"/>
  <c r="L1210" i="1"/>
  <c r="J1080" i="1"/>
  <c r="L985" i="1"/>
  <c r="L1066" i="1"/>
  <c r="L1103" i="1"/>
  <c r="L1102" i="1"/>
  <c r="J1049" i="1"/>
  <c r="J1048" i="1"/>
  <c r="K1022" i="1"/>
  <c r="K1021" i="1"/>
  <c r="K994" i="1"/>
  <c r="K995" i="1"/>
  <c r="K1076" i="1"/>
  <c r="K1075" i="1"/>
  <c r="K1039" i="1"/>
  <c r="L1012" i="1"/>
  <c r="L1157" i="1"/>
  <c r="L1156" i="1"/>
  <c r="L886" i="1"/>
  <c r="L887" i="1"/>
  <c r="L837" i="1"/>
  <c r="K810" i="1"/>
  <c r="L752" i="1"/>
  <c r="L751" i="1"/>
  <c r="K698" i="1"/>
  <c r="K697" i="1"/>
  <c r="L688" i="1"/>
  <c r="L696" i="1" s="1"/>
  <c r="K567" i="1"/>
  <c r="I20" i="3" s="1"/>
  <c r="L562" i="1"/>
  <c r="L563" i="1"/>
  <c r="L535" i="1"/>
  <c r="L536" i="1"/>
  <c r="L481" i="1"/>
  <c r="L482" i="1"/>
  <c r="L455" i="1"/>
  <c r="L454" i="1"/>
  <c r="L391" i="1"/>
  <c r="L399" i="1" s="1"/>
  <c r="K400" i="1"/>
  <c r="K401" i="1"/>
  <c r="L374" i="1"/>
  <c r="L373" i="1"/>
  <c r="L372" i="1"/>
  <c r="L346" i="1"/>
  <c r="L347" i="1"/>
  <c r="L319" i="1"/>
  <c r="L320" i="1"/>
  <c r="L282" i="1"/>
  <c r="K283" i="1"/>
  <c r="K295" i="1" s="1"/>
  <c r="J293" i="1"/>
  <c r="J292" i="1"/>
  <c r="L255" i="1"/>
  <c r="K256" i="1"/>
  <c r="K264" i="1" s="1"/>
  <c r="J265" i="1"/>
  <c r="J266" i="1"/>
  <c r="L201" i="1"/>
  <c r="K202" i="1"/>
  <c r="K210" i="1" s="1"/>
  <c r="J211" i="1"/>
  <c r="J212" i="1"/>
  <c r="J184" i="1"/>
  <c r="J185" i="1"/>
  <c r="L174" i="1"/>
  <c r="K175" i="1"/>
  <c r="K183" i="1" s="1"/>
  <c r="J183" i="1"/>
  <c r="L157" i="1"/>
  <c r="L158" i="1"/>
  <c r="L156" i="1"/>
  <c r="K130" i="1"/>
  <c r="K131" i="1"/>
  <c r="L121" i="1"/>
  <c r="L133" i="1" s="1"/>
  <c r="I48" i="1"/>
  <c r="I50" i="1"/>
  <c r="I49" i="1"/>
  <c r="K39" i="1"/>
  <c r="J40" i="1"/>
  <c r="J52" i="1" s="1"/>
  <c r="L1376" i="1" l="1"/>
  <c r="L1538" i="1"/>
  <c r="L1457" i="1"/>
  <c r="K1430" i="1"/>
  <c r="L1425" i="1"/>
  <c r="L1429" i="1"/>
  <c r="L1349" i="1"/>
  <c r="L1350" i="1" s="1"/>
  <c r="L1160" i="1"/>
  <c r="L1322" i="1"/>
  <c r="L1323" i="1" s="1"/>
  <c r="F44" i="3" s="1"/>
  <c r="L1295" i="1"/>
  <c r="K1241" i="1"/>
  <c r="K1268" i="1"/>
  <c r="K1269" i="1" s="1"/>
  <c r="K1025" i="1"/>
  <c r="K1026" i="1" s="1"/>
  <c r="L1240" i="1"/>
  <c r="L1214" i="1"/>
  <c r="L1215" i="1" s="1"/>
  <c r="C44" i="3" s="1"/>
  <c r="L1267" i="1"/>
  <c r="K1079" i="1"/>
  <c r="K1080" i="1" s="1"/>
  <c r="L1106" i="1"/>
  <c r="L1107" i="1" s="1"/>
  <c r="I56" i="3" s="1"/>
  <c r="L1074" i="1"/>
  <c r="L1078" i="1"/>
  <c r="J1052" i="1"/>
  <c r="J1053" i="1" s="1"/>
  <c r="K1047" i="1"/>
  <c r="K1051" i="1"/>
  <c r="K998" i="1"/>
  <c r="K999" i="1" s="1"/>
  <c r="F55" i="3" s="1"/>
  <c r="L1020" i="1"/>
  <c r="L1024" i="1"/>
  <c r="L993" i="1"/>
  <c r="L997" i="1"/>
  <c r="K701" i="1"/>
  <c r="K702" i="1" s="1"/>
  <c r="L890" i="1"/>
  <c r="L891" i="1" s="1"/>
  <c r="I33" i="3" s="1"/>
  <c r="L755" i="1"/>
  <c r="L756" i="1" s="1"/>
  <c r="L566" i="1"/>
  <c r="L567" i="1" s="1"/>
  <c r="I21" i="3" s="1"/>
  <c r="L700" i="1"/>
  <c r="L539" i="1"/>
  <c r="L540" i="1" s="1"/>
  <c r="L458" i="1"/>
  <c r="L459" i="1" s="1"/>
  <c r="F21" i="3" s="1"/>
  <c r="L485" i="1"/>
  <c r="L486" i="1" s="1"/>
  <c r="K404" i="1"/>
  <c r="K405" i="1" s="1"/>
  <c r="L377" i="1"/>
  <c r="L378" i="1" s="1"/>
  <c r="L403" i="1"/>
  <c r="L350" i="1"/>
  <c r="L351" i="1" s="1"/>
  <c r="C21" i="3" s="1"/>
  <c r="J296" i="1"/>
  <c r="J297" i="1" s="1"/>
  <c r="L323" i="1"/>
  <c r="L324" i="1" s="1"/>
  <c r="J269" i="1"/>
  <c r="J270" i="1" s="1"/>
  <c r="J215" i="1"/>
  <c r="J216" i="1" s="1"/>
  <c r="K268" i="1"/>
  <c r="L161" i="1"/>
  <c r="L162" i="1" s="1"/>
  <c r="J188" i="1"/>
  <c r="J189" i="1" s="1"/>
  <c r="K214" i="1"/>
  <c r="I53" i="1"/>
  <c r="I54" i="1" s="1"/>
  <c r="K187" i="1"/>
  <c r="K134" i="1"/>
  <c r="K135" i="1" s="1"/>
  <c r="F12" i="3" s="1"/>
  <c r="K1242" i="1"/>
  <c r="L1458" i="1"/>
  <c r="L1377" i="1"/>
  <c r="L24" i="4"/>
  <c r="L25" i="4" s="1"/>
  <c r="L1566" i="1"/>
  <c r="L1539" i="1"/>
  <c r="C56" i="3" s="1"/>
  <c r="K1431" i="1"/>
  <c r="I43" i="3" s="1"/>
  <c r="L1427" i="1"/>
  <c r="L1426" i="1"/>
  <c r="L1237" i="1"/>
  <c r="L1238" i="1"/>
  <c r="L1296" i="1"/>
  <c r="L1265" i="1"/>
  <c r="L1264" i="1"/>
  <c r="L1161" i="1"/>
  <c r="L1075" i="1"/>
  <c r="L1076" i="1"/>
  <c r="L1039" i="1"/>
  <c r="L1022" i="1"/>
  <c r="L1021" i="1"/>
  <c r="K1048" i="1"/>
  <c r="K1049" i="1"/>
  <c r="L995" i="1"/>
  <c r="L994" i="1"/>
  <c r="L810" i="1"/>
  <c r="L698" i="1"/>
  <c r="L697" i="1"/>
  <c r="L400" i="1"/>
  <c r="L401" i="1"/>
  <c r="K292" i="1"/>
  <c r="K293" i="1"/>
  <c r="L283" i="1"/>
  <c r="L291" i="1" s="1"/>
  <c r="K291" i="1"/>
  <c r="K265" i="1"/>
  <c r="K266" i="1"/>
  <c r="L256" i="1"/>
  <c r="L264" i="1" s="1"/>
  <c r="L202" i="1"/>
  <c r="L210" i="1" s="1"/>
  <c r="K211" i="1"/>
  <c r="K212" i="1"/>
  <c r="K185" i="1"/>
  <c r="K184" i="1"/>
  <c r="L175" i="1"/>
  <c r="L187" i="1" s="1"/>
  <c r="L131" i="1"/>
  <c r="L130" i="1"/>
  <c r="L129" i="1"/>
  <c r="L39" i="1"/>
  <c r="K40" i="1"/>
  <c r="K48" i="1" s="1"/>
  <c r="J48" i="1"/>
  <c r="J50" i="1"/>
  <c r="J49" i="1"/>
  <c r="L1430" i="1" l="1"/>
  <c r="L1431" i="1" s="1"/>
  <c r="I44" i="3" s="1"/>
  <c r="L1268" i="1"/>
  <c r="L1241" i="1"/>
  <c r="L1242" i="1" s="1"/>
  <c r="L998" i="1"/>
  <c r="L999" i="1" s="1"/>
  <c r="F56" i="3" s="1"/>
  <c r="L1079" i="1"/>
  <c r="L1080" i="1" s="1"/>
  <c r="K1052" i="1"/>
  <c r="K1053" i="1" s="1"/>
  <c r="L1025" i="1"/>
  <c r="L1026" i="1" s="1"/>
  <c r="L1047" i="1"/>
  <c r="L1051" i="1"/>
  <c r="L701" i="1"/>
  <c r="L702" i="1" s="1"/>
  <c r="L404" i="1"/>
  <c r="L405" i="1" s="1"/>
  <c r="K296" i="1"/>
  <c r="K297" i="1" s="1"/>
  <c r="K188" i="1"/>
  <c r="K189" i="1" s="1"/>
  <c r="K269" i="1"/>
  <c r="K270" i="1" s="1"/>
  <c r="L295" i="1"/>
  <c r="L134" i="1"/>
  <c r="L135" i="1" s="1"/>
  <c r="F13" i="3" s="1"/>
  <c r="K215" i="1"/>
  <c r="K216" i="1" s="1"/>
  <c r="L268" i="1"/>
  <c r="L214" i="1"/>
  <c r="J53" i="1"/>
  <c r="J54" i="1" s="1"/>
  <c r="K52" i="1"/>
  <c r="L40" i="1"/>
  <c r="L52" i="1" s="1"/>
  <c r="L1269" i="1"/>
  <c r="L1049" i="1"/>
  <c r="L1048" i="1"/>
  <c r="L292" i="1"/>
  <c r="L293" i="1"/>
  <c r="L265" i="1"/>
  <c r="L266" i="1"/>
  <c r="L211" i="1"/>
  <c r="L212" i="1"/>
  <c r="L185" i="1"/>
  <c r="L184" i="1"/>
  <c r="L183" i="1"/>
  <c r="K50" i="1"/>
  <c r="K49" i="1"/>
  <c r="L1052" i="1" l="1"/>
  <c r="L296" i="1"/>
  <c r="L297" i="1" s="1"/>
  <c r="L269" i="1"/>
  <c r="L270" i="1" s="1"/>
  <c r="L188" i="1"/>
  <c r="L189" i="1" s="1"/>
  <c r="L215" i="1"/>
  <c r="L216" i="1" s="1"/>
  <c r="L49" i="1"/>
  <c r="L48" i="1"/>
  <c r="L50" i="1"/>
  <c r="K53" i="1"/>
  <c r="K54" i="1" s="1"/>
  <c r="L1053" i="1"/>
  <c r="L53" i="1" l="1"/>
  <c r="L54" i="1" s="1"/>
</calcChain>
</file>

<file path=xl/sharedStrings.xml><?xml version="1.0" encoding="utf-8"?>
<sst xmlns="http://schemas.openxmlformats.org/spreadsheetml/2006/main" count="3039" uniqueCount="221">
  <si>
    <t>Cantidad de Puntos</t>
  </si>
  <si>
    <t>Carga Horaria</t>
  </si>
  <si>
    <t>Antigüedad</t>
  </si>
  <si>
    <t>Años (hasta)</t>
  </si>
  <si>
    <t>(Desde) 24</t>
  </si>
  <si>
    <t>Asignación de la categoría</t>
  </si>
  <si>
    <t>Antigüedad Docente</t>
  </si>
  <si>
    <t>Ubicación por zona</t>
  </si>
  <si>
    <t>Adic.Rem. Estado Docente</t>
  </si>
  <si>
    <t>Zona Desfavorable</t>
  </si>
  <si>
    <t>Fonid Ley 25053 y modif.</t>
  </si>
  <si>
    <t>Act. Fonid Dto.353/24</t>
  </si>
  <si>
    <t>Comp.Fonid A.6º D.335/16</t>
  </si>
  <si>
    <t>Ad.Art.5º Dto.335/16</t>
  </si>
  <si>
    <t>Conectividad Nacional</t>
  </si>
  <si>
    <t>Act.Conect. Nac. Dto.353/24</t>
  </si>
  <si>
    <t>Conectividad Provincial</t>
  </si>
  <si>
    <t>SUELDO BRUTO</t>
  </si>
  <si>
    <t>Aporte jubilatorio</t>
  </si>
  <si>
    <t>Aporte Asistencial</t>
  </si>
  <si>
    <t>Seguro Obligatorio</t>
  </si>
  <si>
    <t>SUELDO NETO</t>
  </si>
  <si>
    <t>DEDUCCIONES</t>
  </si>
  <si>
    <t>IPC</t>
  </si>
  <si>
    <t>VALOR PUNTO</t>
  </si>
  <si>
    <t>ESTADO DOCENTE</t>
  </si>
  <si>
    <t>AGOSTO</t>
  </si>
  <si>
    <t>JULIO</t>
  </si>
  <si>
    <t>FONID</t>
  </si>
  <si>
    <t>ADICIONAL</t>
  </si>
  <si>
    <t>CONECTIVIDAD</t>
  </si>
  <si>
    <t>CONECT PROV</t>
  </si>
  <si>
    <t>MAESTRO/A</t>
  </si>
  <si>
    <t>MAESTRO/A ESPECIAL</t>
  </si>
  <si>
    <t>ANTES de cambiar IPC cambiar los valores iniciales pintados en AMARILLO</t>
  </si>
  <si>
    <t>ESTADO DOCENTE OTROS</t>
  </si>
  <si>
    <t>SEGURO OBLIGATORIO</t>
  </si>
  <si>
    <t>GRUPO A</t>
  </si>
  <si>
    <t>Cargos Primaria, Inicial y Educación Especial</t>
  </si>
  <si>
    <t>0 a 5</t>
  </si>
  <si>
    <t>5 a 7</t>
  </si>
  <si>
    <t>7 a 10</t>
  </si>
  <si>
    <t>10 a 12</t>
  </si>
  <si>
    <t>12 a 15</t>
  </si>
  <si>
    <t>15 a 17</t>
  </si>
  <si>
    <t>17 a 20</t>
  </si>
  <si>
    <t>20 a 22</t>
  </si>
  <si>
    <t>22 a 24</t>
  </si>
  <si>
    <t>más de 24</t>
  </si>
  <si>
    <t>Maestro de Grado/MEM/MEP/MEEF</t>
  </si>
  <si>
    <t>Maestro de Sala Nivil Inicial</t>
  </si>
  <si>
    <t>Maestro de Grado Educación Especial</t>
  </si>
  <si>
    <t>INSTRUCTOR DE ENS.TÉCNICA</t>
  </si>
  <si>
    <t>MAESTRO/A DE SALA NIVEL INICIAL</t>
  </si>
  <si>
    <t>GRUPO B</t>
  </si>
  <si>
    <t>GRUPO C</t>
  </si>
  <si>
    <t>GRUPO D</t>
  </si>
  <si>
    <t>MAESTRO ESPECIAL NIVEL INICIAL</t>
  </si>
  <si>
    <t>MAESTRO ED.FISICA NIVEL INICIAL</t>
  </si>
  <si>
    <t>MAESTRO/A EDUC.FISICA ED.ESPECIAL</t>
  </si>
  <si>
    <t>MAESTRO/A ESPECIAL EDUC.ESPECIAL</t>
  </si>
  <si>
    <t>Director 1ra Primaria, Inicial, Media y Técnica</t>
  </si>
  <si>
    <t>Director 2ra Primaria, Inicial, Media y Técnica</t>
  </si>
  <si>
    <t>DIRECTOR/A 1 ra ESCUELA COMÚN</t>
  </si>
  <si>
    <t>DIRECTOR/A 1 ra ESCUELA COMÚN JORNADA EXTENDIDA</t>
  </si>
  <si>
    <t>DIRECTOR/A 1 ra ENSEÑANZA MEDIA</t>
  </si>
  <si>
    <t>DIRECTOR/A 1 ra ENSEÑANZA TÉCNICA</t>
  </si>
  <si>
    <t>DIRECTOR/A 1 ra EDUC.ADULTOS</t>
  </si>
  <si>
    <t>DIRECTOR/A 1 ra NIVEL INICIAL</t>
  </si>
  <si>
    <t>Cargos y Horas Nivel Medio</t>
  </si>
  <si>
    <t>12 hs. Nivel Medio</t>
  </si>
  <si>
    <t>36 hs. Nivel Medio</t>
  </si>
  <si>
    <t>Bibliotecario Nivel Medio/Superior</t>
  </si>
  <si>
    <t>Preceptor Nivel Medio/Superior</t>
  </si>
  <si>
    <t>Maestro de Grado Jornada Extendida</t>
  </si>
  <si>
    <t>Asesor Pedagógico</t>
  </si>
  <si>
    <t>Supervisiones y Horas Cátedra Superior</t>
  </si>
  <si>
    <t>Supervisor todos los Niveles</t>
  </si>
  <si>
    <t>12 hs. Nivel Superior</t>
  </si>
  <si>
    <t>36 hs. Nivel Superior</t>
  </si>
  <si>
    <t>DIRECTOR CERET</t>
  </si>
  <si>
    <t>DIRECTOR NAYAHUE</t>
  </si>
  <si>
    <t>DIRECTOR/A 2 da ENSEÑANZA MEDIA</t>
  </si>
  <si>
    <t>DIRECTOR/A 2 da EDUC.ADULTOS</t>
  </si>
  <si>
    <t>DIRECTOR CEF</t>
  </si>
  <si>
    <t>DIRECTOR PLANTA CAMPAMENTO</t>
  </si>
  <si>
    <t>DIRECTOR/A 2 da NIVEL INICIAL</t>
  </si>
  <si>
    <t>DIRECTOR 2 da ESCUELA DE ARTE</t>
  </si>
  <si>
    <t>Director 1 ra Educación Especial</t>
  </si>
  <si>
    <t>PRECEPTOR MEDIA</t>
  </si>
  <si>
    <t>PRECEPTOR SUPERIOR</t>
  </si>
  <si>
    <t>PRECEPTOR TÉCNICA</t>
  </si>
  <si>
    <t>PRECEPTOR ESCUELA ARTE</t>
  </si>
  <si>
    <t>12 HS NIVEL MEDIO</t>
  </si>
  <si>
    <t>12 HS NIVEL TÉCNICA</t>
  </si>
  <si>
    <t>12 HS NIVEL ADULTOS</t>
  </si>
  <si>
    <t>12 HS PLANTA DE CAMPAMENTO</t>
  </si>
  <si>
    <t>12 HS EDUCACIÓN FÍSICA</t>
  </si>
  <si>
    <t>36 HS NIVEL MEDIO</t>
  </si>
  <si>
    <t>36 HS NIVEL TÉCNICA</t>
  </si>
  <si>
    <t>36 HS NIVEL ADULTOS</t>
  </si>
  <si>
    <t>36 HS EDUCACIÓN FÍSICA</t>
  </si>
  <si>
    <t>36 HS PLANTA DE CAMPAMENTO</t>
  </si>
  <si>
    <t>12 HS NIVEL SUPERIOR</t>
  </si>
  <si>
    <t>36 HS NIVEL SUPERIOR</t>
  </si>
  <si>
    <t>BIBLIOTECARIO MEDIA</t>
  </si>
  <si>
    <t>BIBLIOTECARIO IPET</t>
  </si>
  <si>
    <t>ASESOR PEDAGÓGICO MEDIA</t>
  </si>
  <si>
    <t>SUPERVISOR MEDIA</t>
  </si>
  <si>
    <t>SUPERVISOR TÉCNICA</t>
  </si>
  <si>
    <t>SUPERVISOR INICIAL</t>
  </si>
  <si>
    <t>SUPERVISOR ED.ESPECIAL</t>
  </si>
  <si>
    <t>SUPERVISOR ARTÍSTICA</t>
  </si>
  <si>
    <t>SUPERVISOR MÚSICA</t>
  </si>
  <si>
    <t>SUPERVISOR PLÁSTICA</t>
  </si>
  <si>
    <t>Cargos</t>
  </si>
  <si>
    <t>DBA-3</t>
  </si>
  <si>
    <t>DDF-3</t>
  </si>
  <si>
    <t>DDH-3</t>
  </si>
  <si>
    <t>DOC-3</t>
  </si>
  <si>
    <t>DCC-2</t>
  </si>
  <si>
    <t>DCD-2</t>
  </si>
  <si>
    <t>DCE-2</t>
  </si>
  <si>
    <t>MAESTRO DE ENSEÑANZA PRÁCTICA</t>
  </si>
  <si>
    <t>DCA-7</t>
  </si>
  <si>
    <t>DCB-7</t>
  </si>
  <si>
    <t>MAESTRO DE CICLO ADULTOS</t>
  </si>
  <si>
    <t>MAESTRO ESP.EDUCACIÓN FÍSICA</t>
  </si>
  <si>
    <t>DEB-4</t>
  </si>
  <si>
    <t>MAESTRO DE ENS. PRÁCTICA ADULTOS</t>
  </si>
  <si>
    <t>MAESTRO/A ESC. ESP. DE FRONTERA</t>
  </si>
  <si>
    <t>MAESTRO/A ENS.PRACTICA ENS.TÉC.</t>
  </si>
  <si>
    <t>DIA-3</t>
  </si>
  <si>
    <t>DKB-3</t>
  </si>
  <si>
    <t>DFC-4</t>
  </si>
  <si>
    <t>MAESTRO DE GRADO DPTO APLICAC.</t>
  </si>
  <si>
    <t>MAESTRO DE SALA DPTO APLICAC.</t>
  </si>
  <si>
    <t>MAESTRO ESPECIAL DPTO APLICAC.</t>
  </si>
  <si>
    <t>DGA-2</t>
  </si>
  <si>
    <t>DGB-2</t>
  </si>
  <si>
    <t>DHB-2</t>
  </si>
  <si>
    <t>MAESTRO/A DE GRADO EDUC. ESPEC.</t>
  </si>
  <si>
    <t>DFF-3</t>
  </si>
  <si>
    <t>DFA-4</t>
  </si>
  <si>
    <t>MAESTRO/A PRE TALLER</t>
  </si>
  <si>
    <t>DFJ-3</t>
  </si>
  <si>
    <t>DFM-3</t>
  </si>
  <si>
    <t>Cargo</t>
  </si>
  <si>
    <t>DAQ-3</t>
  </si>
  <si>
    <t>DAE-2</t>
  </si>
  <si>
    <t>DSA-2</t>
  </si>
  <si>
    <t>DAJ-7</t>
  </si>
  <si>
    <t>DHG-3</t>
  </si>
  <si>
    <t>DAS-3</t>
  </si>
  <si>
    <t>DAT-3</t>
  </si>
  <si>
    <t>DAF-2</t>
  </si>
  <si>
    <t>DSB-2</t>
  </si>
  <si>
    <t>DAK-7</t>
  </si>
  <si>
    <t>DHH-3</t>
  </si>
  <si>
    <t>DDC-9</t>
  </si>
  <si>
    <t>DPA-3</t>
  </si>
  <si>
    <t>DAF-4</t>
  </si>
  <si>
    <t>DAI-4</t>
  </si>
  <si>
    <t>DAE-8</t>
  </si>
  <si>
    <t>DIRECTOR/A 2 da ESC.COMÚN TIEMPO COMPLETO</t>
  </si>
  <si>
    <t>DIRECTOR/A 2 da ESC.COMÚN JORNADA EXTENDIDA</t>
  </si>
  <si>
    <t>DIRECTOR/A 2 da ENS. TÉCNICA</t>
  </si>
  <si>
    <t>DEC-3</t>
  </si>
  <si>
    <t>Director de 1ra Educ.Especial</t>
  </si>
  <si>
    <t>DEF-2</t>
  </si>
  <si>
    <t>DEQ-2</t>
  </si>
  <si>
    <t>DIL-2</t>
  </si>
  <si>
    <t>DBD-8</t>
  </si>
  <si>
    <t>DAA-6</t>
  </si>
  <si>
    <t>DAC-6</t>
  </si>
  <si>
    <t>DAD-6</t>
  </si>
  <si>
    <t>DAE-6</t>
  </si>
  <si>
    <t>DAG-6</t>
  </si>
  <si>
    <t>12 HS NIVEL ARTÍSTICA NIVEL MEDIO</t>
  </si>
  <si>
    <t>DAH-6</t>
  </si>
  <si>
    <t>12 HS NIVEL CENTRO INIC.ARTÍSTICA</t>
  </si>
  <si>
    <t>36 HS NIVEL ARTÍSTICA NIVEL MEDIO</t>
  </si>
  <si>
    <t>36 HS NIVEL CENTRO INIC.ARTÍSTICA</t>
  </si>
  <si>
    <t>DAB-6</t>
  </si>
  <si>
    <t>12 HS ENS.SUPERIOR ARTÍSTICA</t>
  </si>
  <si>
    <t>DAI-6</t>
  </si>
  <si>
    <t>36 HS ENS.SUPERIOR ARTÍSTICA</t>
  </si>
  <si>
    <t>DIH-2</t>
  </si>
  <si>
    <t>DDA-2</t>
  </si>
  <si>
    <t>DBF-3</t>
  </si>
  <si>
    <t>DDL-3</t>
  </si>
  <si>
    <t>MAESTRO DE GRADO JORNADA EXT.</t>
  </si>
  <si>
    <t>MAESTRO DE PLÁSTICA JORNADA EXT.</t>
  </si>
  <si>
    <t>MAESTRO DE MÚSICA JORNADA EXT.</t>
  </si>
  <si>
    <t>MAESTRO DE ENS.PRÁC.JORNADA EXT.</t>
  </si>
  <si>
    <t>MAESTRO DE ED.FÍS. JORNADA EXT.</t>
  </si>
  <si>
    <t>DDM-3</t>
  </si>
  <si>
    <t>DOD-3</t>
  </si>
  <si>
    <t>DEC-4</t>
  </si>
  <si>
    <t>DBA-2/DUF-2</t>
  </si>
  <si>
    <t>DBC-2/DUK-2</t>
  </si>
  <si>
    <t>AUXILIAR ASESOR PEDAG.MEDIA</t>
  </si>
  <si>
    <t>SUPERVISOR ESCOLAR</t>
  </si>
  <si>
    <t>DAC-3</t>
  </si>
  <si>
    <t>DAB-2</t>
  </si>
  <si>
    <t>DUE-2</t>
  </si>
  <si>
    <t>SUPERVISOR ADULTOS</t>
  </si>
  <si>
    <t>DAD-7</t>
  </si>
  <si>
    <t>DAC-4/DAD-4</t>
  </si>
  <si>
    <t>SUPERVISOR ED.FÍSICA MEDIA-PRIMARIA</t>
  </si>
  <si>
    <t>DHB-3</t>
  </si>
  <si>
    <t>DEB-3</t>
  </si>
  <si>
    <t>DEA-8</t>
  </si>
  <si>
    <t>DMM-8/DPM-8</t>
  </si>
  <si>
    <t>DMP-8/DPP-8</t>
  </si>
  <si>
    <t>VOCAL JUNTA CLASIFICACIÓN</t>
  </si>
  <si>
    <t>DDA-2/DSI-2</t>
  </si>
  <si>
    <t>PARA CUALQUIER CARGO DE TIEMPO SIMPLE</t>
  </si>
  <si>
    <t>PARA CUALQUIER CARGO DE TIEMPO COMPLETO</t>
  </si>
  <si>
    <t>DJC-3/DJC-2/
DJC-7</t>
  </si>
  <si>
    <t>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</si>
</sst>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5" borderId="0" xfId="0" applyFill="1"/>
    <xf numFmtId="0" fontId="0" fillId="5" borderId="2" xfId="0" applyFill="1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2" fillId="4" borderId="0" xfId="0" applyFont="1" applyFill="1"/>
    <xf numFmtId="10" fontId="2" fillId="4" borderId="0" xfId="0" applyNumberFormat="1" applyFont="1" applyFill="1"/>
    <xf numFmtId="0" fontId="3" fillId="0" borderId="0" xfId="0" applyFont="1"/>
    <xf numFmtId="0" fontId="0" fillId="0" borderId="5" xfId="0" applyBorder="1"/>
    <xf numFmtId="0" fontId="1" fillId="0" borderId="5" xfId="0" applyFont="1" applyBorder="1"/>
    <xf numFmtId="0" fontId="4" fillId="0" borderId="0" xfId="0" applyFont="1"/>
    <xf numFmtId="4" fontId="0" fillId="0" borderId="0" xfId="0" applyNumberFormat="1"/>
    <xf numFmtId="4" fontId="4" fillId="0" borderId="0" xfId="0" applyNumberFormat="1" applyFont="1"/>
    <xf numFmtId="2" fontId="0" fillId="0" borderId="4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0" fillId="0" borderId="12" xfId="0" applyNumberFormat="1" applyBorder="1"/>
    <xf numFmtId="0" fontId="0" fillId="0" borderId="14" xfId="0" applyBorder="1"/>
    <xf numFmtId="4" fontId="0" fillId="0" borderId="15" xfId="0" applyNumberFormat="1" applyBorder="1"/>
    <xf numFmtId="0" fontId="0" fillId="5" borderId="19" xfId="0" applyFill="1" applyBorder="1"/>
    <xf numFmtId="0" fontId="0" fillId="0" borderId="20" xfId="0" applyBorder="1"/>
    <xf numFmtId="0" fontId="0" fillId="5" borderId="21" xfId="0" applyFill="1" applyBorder="1"/>
    <xf numFmtId="0" fontId="0" fillId="0" borderId="22" xfId="0" applyBorder="1"/>
    <xf numFmtId="0" fontId="0" fillId="0" borderId="6" xfId="0" applyBorder="1" applyAlignment="1">
      <alignment horizontal="right"/>
    </xf>
    <xf numFmtId="0" fontId="1" fillId="0" borderId="6" xfId="0" applyFont="1" applyBorder="1"/>
    <xf numFmtId="0" fontId="0" fillId="0" borderId="6" xfId="0" applyBorder="1" applyAlignment="1">
      <alignment horizontal="center"/>
    </xf>
    <xf numFmtId="9" fontId="0" fillId="0" borderId="6" xfId="0" applyNumberFormat="1" applyBorder="1"/>
    <xf numFmtId="9" fontId="2" fillId="0" borderId="6" xfId="0" applyNumberFormat="1" applyFont="1" applyBorder="1"/>
    <xf numFmtId="0" fontId="0" fillId="2" borderId="6" xfId="0" applyFill="1" applyBorder="1"/>
    <xf numFmtId="0" fontId="1" fillId="3" borderId="6" xfId="0" applyFont="1" applyFill="1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9" fontId="0" fillId="0" borderId="12" xfId="0" applyNumberFormat="1" applyBorder="1"/>
    <xf numFmtId="0" fontId="0" fillId="2" borderId="12" xfId="0" applyFill="1" applyBorder="1"/>
    <xf numFmtId="0" fontId="1" fillId="3" borderId="12" xfId="0" applyFont="1" applyFill="1" applyBorder="1"/>
    <xf numFmtId="0" fontId="0" fillId="0" borderId="13" xfId="0" applyBorder="1"/>
    <xf numFmtId="0" fontId="0" fillId="0" borderId="9" xfId="0" applyBorder="1" applyAlignment="1">
      <alignment horizontal="right"/>
    </xf>
    <xf numFmtId="0" fontId="1" fillId="0" borderId="9" xfId="0" applyFont="1" applyBorder="1"/>
    <xf numFmtId="0" fontId="0" fillId="0" borderId="21" xfId="0" applyBorder="1"/>
    <xf numFmtId="0" fontId="0" fillId="0" borderId="6" xfId="0" applyBorder="1" applyAlignment="1">
      <alignment horizontal="left"/>
    </xf>
    <xf numFmtId="0" fontId="0" fillId="6" borderId="6" xfId="0" applyFill="1" applyBorder="1"/>
    <xf numFmtId="0" fontId="1" fillId="6" borderId="6" xfId="0" applyFont="1" applyFill="1" applyBorder="1"/>
    <xf numFmtId="0" fontId="0" fillId="0" borderId="12" xfId="0" applyBorder="1" applyAlignment="1">
      <alignment horizontal="center" wrapText="1"/>
    </xf>
    <xf numFmtId="0" fontId="1" fillId="7" borderId="6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1" fillId="7" borderId="15" xfId="0" applyFont="1" applyFill="1" applyBorder="1"/>
    <xf numFmtId="0" fontId="1" fillId="0" borderId="7" xfId="0" applyFont="1" applyBorder="1" applyAlignment="1">
      <alignment horizontal="center"/>
    </xf>
    <xf numFmtId="0" fontId="0" fillId="0" borderId="11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777E-57AD-4645-AEC2-51908A353D2E}">
  <dimension ref="A1:L1620"/>
  <sheetViews>
    <sheetView tabSelected="1" workbookViewId="0"/>
  </sheetViews>
  <sheetFormatPr baseColWidth="10" defaultRowHeight="15" x14ac:dyDescent="0.25"/>
  <cols>
    <col min="1" max="1" width="31.5703125" customWidth="1"/>
    <col min="2" max="2" width="22.7109375" customWidth="1"/>
    <col min="12" max="12" width="14.7109375" customWidth="1"/>
  </cols>
  <sheetData>
    <row r="1" spans="1:12" ht="15.75" thickBot="1" x14ac:dyDescent="0.3"/>
    <row r="2" spans="1:12" x14ac:dyDescent="0.25">
      <c r="A2" s="18"/>
      <c r="B2" s="43" t="s">
        <v>0</v>
      </c>
      <c r="C2" s="44">
        <v>1315</v>
      </c>
      <c r="D2" s="19"/>
      <c r="E2" s="19"/>
      <c r="F2" s="19"/>
      <c r="G2" s="19"/>
      <c r="H2" s="19"/>
      <c r="I2" s="19"/>
      <c r="J2" s="19"/>
      <c r="K2" s="19"/>
      <c r="L2" s="20"/>
    </row>
    <row r="3" spans="1:12" x14ac:dyDescent="0.25">
      <c r="A3" s="37" t="s">
        <v>115</v>
      </c>
      <c r="B3" s="30" t="s">
        <v>116</v>
      </c>
      <c r="C3" s="30" t="s">
        <v>117</v>
      </c>
      <c r="D3" s="30" t="s">
        <v>118</v>
      </c>
      <c r="E3" s="30" t="s">
        <v>119</v>
      </c>
      <c r="F3" s="30" t="s">
        <v>120</v>
      </c>
      <c r="G3" s="30" t="s">
        <v>121</v>
      </c>
      <c r="H3" s="30" t="s">
        <v>122</v>
      </c>
      <c r="I3" s="30" t="s">
        <v>124</v>
      </c>
      <c r="J3" s="30" t="s">
        <v>125</v>
      </c>
      <c r="K3" s="30" t="s">
        <v>128</v>
      </c>
      <c r="L3" s="38"/>
    </row>
    <row r="4" spans="1:12" x14ac:dyDescent="0.25">
      <c r="A4" s="37" t="s">
        <v>1</v>
      </c>
      <c r="B4" s="30">
        <v>25</v>
      </c>
      <c r="C4" s="30">
        <v>20</v>
      </c>
      <c r="D4" s="30">
        <v>20</v>
      </c>
      <c r="E4" s="30">
        <v>25</v>
      </c>
      <c r="F4" s="30">
        <v>25</v>
      </c>
      <c r="G4" s="30">
        <v>25</v>
      </c>
      <c r="H4" s="30">
        <v>25</v>
      </c>
      <c r="I4" s="30">
        <v>25</v>
      </c>
      <c r="J4" s="30">
        <v>25</v>
      </c>
      <c r="K4" s="30">
        <v>20</v>
      </c>
      <c r="L4" s="38"/>
    </row>
    <row r="5" spans="1:12" x14ac:dyDescent="0.25">
      <c r="A5" s="35"/>
      <c r="B5" s="17"/>
      <c r="C5" s="17"/>
      <c r="D5" s="17"/>
      <c r="E5" s="17"/>
      <c r="F5" s="17"/>
      <c r="G5" s="17"/>
      <c r="H5" s="17"/>
      <c r="I5" s="17"/>
      <c r="J5" s="17"/>
      <c r="K5" s="17"/>
      <c r="L5" s="36"/>
    </row>
    <row r="6" spans="1:12" x14ac:dyDescent="0.25">
      <c r="A6" s="35"/>
      <c r="B6" s="28" t="s">
        <v>3</v>
      </c>
      <c r="C6" s="17">
        <v>4</v>
      </c>
      <c r="D6" s="17">
        <v>6</v>
      </c>
      <c r="E6" s="17">
        <v>9</v>
      </c>
      <c r="F6" s="17">
        <v>11</v>
      </c>
      <c r="G6" s="17">
        <v>14</v>
      </c>
      <c r="H6" s="17">
        <v>16</v>
      </c>
      <c r="I6" s="17">
        <v>19</v>
      </c>
      <c r="J6" s="17">
        <v>21</v>
      </c>
      <c r="K6" s="17">
        <v>23</v>
      </c>
      <c r="L6" s="36" t="s">
        <v>4</v>
      </c>
    </row>
    <row r="7" spans="1:12" x14ac:dyDescent="0.25">
      <c r="A7" s="35" t="s">
        <v>37</v>
      </c>
      <c r="B7" s="28" t="s">
        <v>2</v>
      </c>
      <c r="C7" s="31">
        <v>0.2</v>
      </c>
      <c r="D7" s="31">
        <v>0.3</v>
      </c>
      <c r="E7" s="31">
        <v>0.4</v>
      </c>
      <c r="F7" s="31">
        <v>0.5</v>
      </c>
      <c r="G7" s="31">
        <v>0.6</v>
      </c>
      <c r="H7" s="31">
        <v>0.7</v>
      </c>
      <c r="I7" s="31">
        <v>0.8</v>
      </c>
      <c r="J7" s="31">
        <v>1</v>
      </c>
      <c r="K7" s="31">
        <v>1.1000000000000001</v>
      </c>
      <c r="L7" s="39">
        <v>1.3</v>
      </c>
    </row>
    <row r="8" spans="1:12" ht="18.75" x14ac:dyDescent="0.3">
      <c r="A8" s="35"/>
      <c r="B8" s="28" t="s">
        <v>7</v>
      </c>
      <c r="C8" s="32">
        <v>0.1</v>
      </c>
      <c r="D8" s="31">
        <v>0.2</v>
      </c>
      <c r="E8" s="31">
        <v>0.4</v>
      </c>
      <c r="F8" s="31">
        <v>0.8</v>
      </c>
      <c r="G8" s="31"/>
      <c r="H8" s="31"/>
      <c r="I8" s="31"/>
      <c r="J8" s="31"/>
      <c r="K8" s="31"/>
      <c r="L8" s="39"/>
    </row>
    <row r="9" spans="1:12" x14ac:dyDescent="0.25">
      <c r="A9" s="35" t="s">
        <v>32</v>
      </c>
      <c r="B9" s="17" t="s">
        <v>5</v>
      </c>
      <c r="C9" s="17">
        <f>('NO TOCAR'!$B$9*Hoja1!$C$2)</f>
        <v>484970.95031860803</v>
      </c>
      <c r="D9" s="17">
        <f>('NO TOCAR'!$B$9*Hoja1!$C$2)</f>
        <v>484970.95031860803</v>
      </c>
      <c r="E9" s="17">
        <f>('NO TOCAR'!$B$9*Hoja1!$C$2)</f>
        <v>484970.95031860803</v>
      </c>
      <c r="F9" s="17">
        <f>('NO TOCAR'!$B$9*Hoja1!$C$2)</f>
        <v>484970.95031860803</v>
      </c>
      <c r="G9" s="17">
        <f>('NO TOCAR'!$B$9*Hoja1!$C$2)</f>
        <v>484970.95031860803</v>
      </c>
      <c r="H9" s="17">
        <f>('NO TOCAR'!$B$9*Hoja1!$C$2)</f>
        <v>484970.95031860803</v>
      </c>
      <c r="I9" s="17">
        <f>('NO TOCAR'!$B$9*Hoja1!$C$2)</f>
        <v>484970.95031860803</v>
      </c>
      <c r="J9" s="17">
        <f>('NO TOCAR'!$B$9*Hoja1!$C$2)</f>
        <v>484970.95031860803</v>
      </c>
      <c r="K9" s="17">
        <f>('NO TOCAR'!$B$9*Hoja1!$C$2)</f>
        <v>484970.95031860803</v>
      </c>
      <c r="L9" s="36">
        <f>('NO TOCAR'!$B$9*Hoja1!$C$2)</f>
        <v>484970.95031860803</v>
      </c>
    </row>
    <row r="10" spans="1:12" x14ac:dyDescent="0.25">
      <c r="A10" s="35" t="s">
        <v>33</v>
      </c>
      <c r="B10" s="17" t="s">
        <v>6</v>
      </c>
      <c r="C10" s="17">
        <f>C9*C7</f>
        <v>96994.190063721617</v>
      </c>
      <c r="D10" s="17">
        <f>D9*D7</f>
        <v>145491.2850955824</v>
      </c>
      <c r="E10" s="17">
        <f t="shared" ref="E10:L10" si="0">E9*E7</f>
        <v>193988.38012744323</v>
      </c>
      <c r="F10" s="17">
        <f t="shared" si="0"/>
        <v>242485.47515930401</v>
      </c>
      <c r="G10" s="17">
        <f t="shared" si="0"/>
        <v>290982.57019116479</v>
      </c>
      <c r="H10" s="17">
        <f t="shared" si="0"/>
        <v>339479.6652230256</v>
      </c>
      <c r="I10" s="17">
        <f t="shared" si="0"/>
        <v>387976.76025488647</v>
      </c>
      <c r="J10" s="17">
        <f t="shared" si="0"/>
        <v>484970.95031860803</v>
      </c>
      <c r="K10" s="17">
        <f t="shared" si="0"/>
        <v>533468.04535046883</v>
      </c>
      <c r="L10" s="36">
        <f t="shared" si="0"/>
        <v>630462.23541419045</v>
      </c>
    </row>
    <row r="11" spans="1:12" x14ac:dyDescent="0.25">
      <c r="A11" s="35" t="s">
        <v>130</v>
      </c>
      <c r="B11" s="17" t="s">
        <v>7</v>
      </c>
      <c r="C11" s="17">
        <f>C9*$C$8</f>
        <v>48497.095031860808</v>
      </c>
      <c r="D11" s="17">
        <f t="shared" ref="D11:L11" si="1">D9*$C$8</f>
        <v>48497.095031860808</v>
      </c>
      <c r="E11" s="17">
        <f t="shared" si="1"/>
        <v>48497.095031860808</v>
      </c>
      <c r="F11" s="17">
        <f t="shared" si="1"/>
        <v>48497.095031860808</v>
      </c>
      <c r="G11" s="17">
        <f t="shared" si="1"/>
        <v>48497.095031860808</v>
      </c>
      <c r="H11" s="17">
        <f t="shared" si="1"/>
        <v>48497.095031860808</v>
      </c>
      <c r="I11" s="17">
        <f t="shared" si="1"/>
        <v>48497.095031860808</v>
      </c>
      <c r="J11" s="17">
        <f t="shared" si="1"/>
        <v>48497.095031860808</v>
      </c>
      <c r="K11" s="17">
        <f t="shared" si="1"/>
        <v>48497.095031860808</v>
      </c>
      <c r="L11" s="36">
        <f t="shared" si="1"/>
        <v>48497.095031860808</v>
      </c>
    </row>
    <row r="12" spans="1:12" x14ac:dyDescent="0.25">
      <c r="A12" s="35" t="s">
        <v>123</v>
      </c>
      <c r="B12" s="17" t="s">
        <v>8</v>
      </c>
      <c r="C12" s="17">
        <f>'NO TOCAR'!$B$11</f>
        <v>237785.294016</v>
      </c>
      <c r="D12" s="17">
        <f>C12+'NO TOCAR'!$B$13</f>
        <v>248593.70678400001</v>
      </c>
      <c r="E12" s="17">
        <f>D12+'NO TOCAR'!$B$13</f>
        <v>259402.11955200002</v>
      </c>
      <c r="F12" s="17">
        <f>E12+'NO TOCAR'!$B$13</f>
        <v>270210.53232</v>
      </c>
      <c r="G12" s="17">
        <f>F12+'NO TOCAR'!$B$13</f>
        <v>281018.94508799998</v>
      </c>
      <c r="H12" s="17">
        <f>G12+'NO TOCAR'!$B$13</f>
        <v>291827.35785599996</v>
      </c>
      <c r="I12" s="17">
        <f>H12+'NO TOCAR'!$B$13</f>
        <v>302635.77062399994</v>
      </c>
      <c r="J12" s="17">
        <f>I12+'NO TOCAR'!$B$13+'NO TOCAR'!$B$13</f>
        <v>324252.5961599999</v>
      </c>
      <c r="K12" s="17">
        <f>J12+'NO TOCAR'!$B$13</f>
        <v>335061.00892799988</v>
      </c>
      <c r="L12" s="36">
        <f>K12+'NO TOCAR'!$B$13+'NO TOCAR'!$B$13</f>
        <v>356677.83446399984</v>
      </c>
    </row>
    <row r="13" spans="1:12" x14ac:dyDescent="0.25">
      <c r="A13" s="35" t="s">
        <v>131</v>
      </c>
      <c r="B13" s="17" t="s">
        <v>9</v>
      </c>
      <c r="C13" s="17">
        <f>(C12+C11+C10+C9)*$E$8</f>
        <v>347299.01177207619</v>
      </c>
      <c r="D13" s="17">
        <f t="shared" ref="D13:L13" si="2">(D12+D11+D10+D9)*$E$8</f>
        <v>371021.21489202045</v>
      </c>
      <c r="E13" s="17">
        <f t="shared" si="2"/>
        <v>394743.41801196488</v>
      </c>
      <c r="F13" s="17">
        <f t="shared" si="2"/>
        <v>418465.6211319092</v>
      </c>
      <c r="G13" s="17">
        <f t="shared" si="2"/>
        <v>442187.8242518534</v>
      </c>
      <c r="H13" s="17">
        <f t="shared" si="2"/>
        <v>465910.02737179771</v>
      </c>
      <c r="I13" s="17">
        <f t="shared" si="2"/>
        <v>489632.23049174214</v>
      </c>
      <c r="J13" s="17">
        <f t="shared" si="2"/>
        <v>537076.63673163066</v>
      </c>
      <c r="K13" s="17">
        <f t="shared" si="2"/>
        <v>560798.83985157497</v>
      </c>
      <c r="L13" s="36">
        <f t="shared" si="2"/>
        <v>608243.2460914636</v>
      </c>
    </row>
    <row r="14" spans="1:12" x14ac:dyDescent="0.25">
      <c r="A14" s="35" t="s">
        <v>123</v>
      </c>
      <c r="B14" s="17" t="s">
        <v>10</v>
      </c>
      <c r="C14" s="17">
        <f>'NO TOCAR'!$E$4</f>
        <v>16450</v>
      </c>
      <c r="D14" s="17">
        <f>'NO TOCAR'!$E$4</f>
        <v>16450</v>
      </c>
      <c r="E14" s="17">
        <f>'NO TOCAR'!$E$4</f>
        <v>16450</v>
      </c>
      <c r="F14" s="17">
        <f>'NO TOCAR'!$E$4</f>
        <v>16450</v>
      </c>
      <c r="G14" s="17">
        <f>'NO TOCAR'!$E$4</f>
        <v>16450</v>
      </c>
      <c r="H14" s="17">
        <f>'NO TOCAR'!$E$4</f>
        <v>16450</v>
      </c>
      <c r="I14" s="17">
        <f>'NO TOCAR'!$E$4</f>
        <v>16450</v>
      </c>
      <c r="J14" s="17">
        <f>'NO TOCAR'!$E$4</f>
        <v>16450</v>
      </c>
      <c r="K14" s="17">
        <f>'NO TOCAR'!$E$4</f>
        <v>16450</v>
      </c>
      <c r="L14" s="36">
        <f>'NO TOCAR'!$E$4</f>
        <v>16450</v>
      </c>
    </row>
    <row r="15" spans="1:12" x14ac:dyDescent="0.25">
      <c r="A15" s="35" t="s">
        <v>52</v>
      </c>
      <c r="B15" s="17" t="s">
        <v>11</v>
      </c>
      <c r="C15" s="17">
        <f>'NO TOCAR'!$B$15</f>
        <v>26911.909727999999</v>
      </c>
      <c r="D15" s="17">
        <f>'NO TOCAR'!$B$15</f>
        <v>26911.909727999999</v>
      </c>
      <c r="E15" s="17">
        <f>'NO TOCAR'!$B$15</f>
        <v>26911.909727999999</v>
      </c>
      <c r="F15" s="17">
        <f>'NO TOCAR'!$B$15</f>
        <v>26911.909727999999</v>
      </c>
      <c r="G15" s="17">
        <f>'NO TOCAR'!$B$15</f>
        <v>26911.909727999999</v>
      </c>
      <c r="H15" s="17">
        <f>'NO TOCAR'!$B$15</f>
        <v>26911.909727999999</v>
      </c>
      <c r="I15" s="17">
        <f>'NO TOCAR'!$B$15</f>
        <v>26911.909727999999</v>
      </c>
      <c r="J15" s="17">
        <f>'NO TOCAR'!$B$15</f>
        <v>26911.909727999999</v>
      </c>
      <c r="K15" s="17">
        <f>'NO TOCAR'!$B$15</f>
        <v>26911.909727999999</v>
      </c>
      <c r="L15" s="36">
        <f>'NO TOCAR'!$B$15</f>
        <v>26911.909727999999</v>
      </c>
    </row>
    <row r="16" spans="1:12" x14ac:dyDescent="0.25">
      <c r="A16" s="35" t="s">
        <v>129</v>
      </c>
      <c r="B16" s="17" t="s">
        <v>12</v>
      </c>
      <c r="C16" s="17">
        <f>'NO TOCAR'!$F$4</f>
        <v>6397.22</v>
      </c>
      <c r="D16" s="17">
        <f>'NO TOCAR'!$F$4</f>
        <v>6397.22</v>
      </c>
      <c r="E16" s="17">
        <f>'NO TOCAR'!$F$4</f>
        <v>6397.22</v>
      </c>
      <c r="F16" s="17">
        <f>'NO TOCAR'!$F$4</f>
        <v>6397.22</v>
      </c>
      <c r="G16" s="17">
        <f>'NO TOCAR'!$F$4</f>
        <v>6397.22</v>
      </c>
      <c r="H16" s="17">
        <f>'NO TOCAR'!$F$4</f>
        <v>6397.22</v>
      </c>
      <c r="I16" s="17">
        <f>'NO TOCAR'!$F$4</f>
        <v>6397.22</v>
      </c>
      <c r="J16" s="17">
        <f>'NO TOCAR'!$F$4</f>
        <v>6397.22</v>
      </c>
      <c r="K16" s="17">
        <f>'NO TOCAR'!$F$4</f>
        <v>6397.22</v>
      </c>
      <c r="L16" s="36">
        <f>'NO TOCAR'!$F$4</f>
        <v>6397.22</v>
      </c>
    </row>
    <row r="17" spans="1:12" x14ac:dyDescent="0.25">
      <c r="A17" s="35" t="s">
        <v>126</v>
      </c>
      <c r="B17" s="17" t="s">
        <v>13</v>
      </c>
      <c r="C17" s="17">
        <f>'NO TOCAR'!$B$17</f>
        <v>131933.68358400001</v>
      </c>
      <c r="D17" s="17">
        <f>'NO TOCAR'!$D$17</f>
        <v>61258.168511999997</v>
      </c>
      <c r="E17" s="17">
        <f>'NO TOCAR'!$F$17</f>
        <v>40722.394176000002</v>
      </c>
      <c r="F17" s="17"/>
      <c r="G17" s="17"/>
      <c r="H17" s="17"/>
      <c r="I17" s="17"/>
      <c r="J17" s="17"/>
      <c r="K17" s="17"/>
      <c r="L17" s="36"/>
    </row>
    <row r="18" spans="1:12" x14ac:dyDescent="0.25">
      <c r="A18" s="35" t="s">
        <v>127</v>
      </c>
      <c r="B18" s="17" t="s">
        <v>14</v>
      </c>
      <c r="C18" s="17">
        <f>'NO TOCAR'!$E$5</f>
        <v>12250</v>
      </c>
      <c r="D18" s="17">
        <f>'NO TOCAR'!$E$5</f>
        <v>12250</v>
      </c>
      <c r="E18" s="17">
        <f>'NO TOCAR'!$E$5</f>
        <v>12250</v>
      </c>
      <c r="F18" s="17">
        <f>'NO TOCAR'!$E$5</f>
        <v>12250</v>
      </c>
      <c r="G18" s="17">
        <f>'NO TOCAR'!$E$5</f>
        <v>12250</v>
      </c>
      <c r="H18" s="17">
        <f>'NO TOCAR'!$E$5</f>
        <v>12250</v>
      </c>
      <c r="I18" s="17">
        <f>'NO TOCAR'!$E$5</f>
        <v>12250</v>
      </c>
      <c r="J18" s="17">
        <f>'NO TOCAR'!$E$5</f>
        <v>12250</v>
      </c>
      <c r="K18" s="17">
        <f>'NO TOCAR'!$E$5</f>
        <v>12250</v>
      </c>
      <c r="L18" s="36">
        <f>'NO TOCAR'!$E$5</f>
        <v>12250</v>
      </c>
    </row>
    <row r="19" spans="1:12" x14ac:dyDescent="0.25">
      <c r="A19" s="35"/>
      <c r="B19" s="17" t="s">
        <v>15</v>
      </c>
      <c r="C19" s="17">
        <f>'NO TOCAR'!$B$19</f>
        <v>14429.372854400001</v>
      </c>
      <c r="D19" s="17">
        <f>'NO TOCAR'!$B$19</f>
        <v>14429.372854400001</v>
      </c>
      <c r="E19" s="17">
        <f>'NO TOCAR'!$B$19</f>
        <v>14429.372854400001</v>
      </c>
      <c r="F19" s="17">
        <f>'NO TOCAR'!$B$19</f>
        <v>14429.372854400001</v>
      </c>
      <c r="G19" s="17">
        <f>'NO TOCAR'!$B$19</f>
        <v>14429.372854400001</v>
      </c>
      <c r="H19" s="17">
        <f>'NO TOCAR'!$B$19</f>
        <v>14429.372854400001</v>
      </c>
      <c r="I19" s="17">
        <f>'NO TOCAR'!$B$19</f>
        <v>14429.372854400001</v>
      </c>
      <c r="J19" s="17">
        <f>'NO TOCAR'!$B$19</f>
        <v>14429.372854400001</v>
      </c>
      <c r="K19" s="17">
        <f>'NO TOCAR'!$B$19</f>
        <v>14429.372854400001</v>
      </c>
      <c r="L19" s="36">
        <f>'NO TOCAR'!$B$19</f>
        <v>14429.372854400001</v>
      </c>
    </row>
    <row r="20" spans="1:12" x14ac:dyDescent="0.25">
      <c r="A20" s="35"/>
      <c r="B20" s="17" t="s">
        <v>16</v>
      </c>
      <c r="C20" s="17">
        <f>'NO TOCAR'!$B$21</f>
        <v>72852.823583999998</v>
      </c>
      <c r="D20" s="17">
        <f>'NO TOCAR'!$B$21</f>
        <v>72852.823583999998</v>
      </c>
      <c r="E20" s="17">
        <f>'NO TOCAR'!$B$21</f>
        <v>72852.823583999998</v>
      </c>
      <c r="F20" s="17">
        <f>'NO TOCAR'!$B$21</f>
        <v>72852.823583999998</v>
      </c>
      <c r="G20" s="17">
        <f>'NO TOCAR'!$B$21</f>
        <v>72852.823583999998</v>
      </c>
      <c r="H20" s="17">
        <f>'NO TOCAR'!$B$21</f>
        <v>72852.823583999998</v>
      </c>
      <c r="I20" s="17">
        <f>'NO TOCAR'!$B$21</f>
        <v>72852.823583999998</v>
      </c>
      <c r="J20" s="17">
        <f>'NO TOCAR'!$B$21</f>
        <v>72852.823583999998</v>
      </c>
      <c r="K20" s="17">
        <f>'NO TOCAR'!$B$21</f>
        <v>72852.823583999998</v>
      </c>
      <c r="L20" s="36">
        <f>'NO TOCAR'!$B$21</f>
        <v>72852.823583999998</v>
      </c>
    </row>
    <row r="21" spans="1:12" x14ac:dyDescent="0.25">
      <c r="A21" s="35"/>
      <c r="B21" s="33" t="s">
        <v>17</v>
      </c>
      <c r="C21" s="33">
        <f>SUM(C9:C20)</f>
        <v>1496771.5509526664</v>
      </c>
      <c r="D21" s="33">
        <f t="shared" ref="D21:L21" si="3">SUM(D9:D20)</f>
        <v>1509123.7468004716</v>
      </c>
      <c r="E21" s="33">
        <f t="shared" si="3"/>
        <v>1571615.6833842769</v>
      </c>
      <c r="F21" s="33">
        <f t="shared" si="3"/>
        <v>1613921.000128082</v>
      </c>
      <c r="G21" s="33">
        <f t="shared" si="3"/>
        <v>1696948.7110478869</v>
      </c>
      <c r="H21" s="33">
        <f t="shared" si="3"/>
        <v>1779976.4219676917</v>
      </c>
      <c r="I21" s="33">
        <f t="shared" si="3"/>
        <v>1863004.1328874971</v>
      </c>
      <c r="J21" s="33">
        <f t="shared" si="3"/>
        <v>2029059.5547271073</v>
      </c>
      <c r="K21" s="33">
        <f t="shared" si="3"/>
        <v>2112087.2656469122</v>
      </c>
      <c r="L21" s="40">
        <f t="shared" si="3"/>
        <v>2278142.6874865228</v>
      </c>
    </row>
    <row r="22" spans="1:12" x14ac:dyDescent="0.25">
      <c r="A22" s="35"/>
      <c r="B22" s="17" t="s">
        <v>18</v>
      </c>
      <c r="C22" s="17">
        <f>(C17+C16+C15+C14+C13+C12+C11+C10+C9)*21%</f>
        <v>293420.26444799604</v>
      </c>
      <c r="D22" s="17">
        <f t="shared" ref="D22:L22" si="4">(D17+D16+D15+D14+D13+D12+D11+D10+D9)*21%</f>
        <v>296014.22557603504</v>
      </c>
      <c r="E22" s="17">
        <f t="shared" si="4"/>
        <v>309137.53225863411</v>
      </c>
      <c r="F22" s="17">
        <f t="shared" si="4"/>
        <v>318021.64877483319</v>
      </c>
      <c r="G22" s="17">
        <f t="shared" si="4"/>
        <v>335457.46806799219</v>
      </c>
      <c r="H22" s="17">
        <f t="shared" si="4"/>
        <v>352893.28736115131</v>
      </c>
      <c r="I22" s="17">
        <f t="shared" si="4"/>
        <v>370329.10665431042</v>
      </c>
      <c r="J22" s="17">
        <f t="shared" si="4"/>
        <v>405200.74524062849</v>
      </c>
      <c r="K22" s="17">
        <f t="shared" si="4"/>
        <v>422636.5645337876</v>
      </c>
      <c r="L22" s="36">
        <f t="shared" si="4"/>
        <v>457508.20312010578</v>
      </c>
    </row>
    <row r="23" spans="1:12" x14ac:dyDescent="0.25">
      <c r="A23" s="35"/>
      <c r="B23" s="17" t="s">
        <v>19</v>
      </c>
      <c r="C23" s="17">
        <f>(C17+C16+C15+C14+C13+C12+C11+C10+C9)*7%</f>
        <v>97806.754815998691</v>
      </c>
      <c r="D23" s="17">
        <f t="shared" ref="D23:L23" si="5">(D17+D16+D15+D14+D13+D12+D11+D10+D9)*7%</f>
        <v>98671.408525345032</v>
      </c>
      <c r="E23" s="17">
        <f t="shared" si="5"/>
        <v>103045.84408621139</v>
      </c>
      <c r="F23" s="17">
        <f t="shared" si="5"/>
        <v>106007.21625827774</v>
      </c>
      <c r="G23" s="17">
        <f t="shared" si="5"/>
        <v>111819.15602266409</v>
      </c>
      <c r="H23" s="17">
        <f t="shared" si="5"/>
        <v>117631.09578705046</v>
      </c>
      <c r="I23" s="17">
        <f t="shared" si="5"/>
        <v>123443.03555143681</v>
      </c>
      <c r="J23" s="17">
        <f t="shared" si="5"/>
        <v>135066.91508020952</v>
      </c>
      <c r="K23" s="17">
        <f t="shared" si="5"/>
        <v>140878.85484459589</v>
      </c>
      <c r="L23" s="36">
        <f t="shared" si="5"/>
        <v>152502.73437336861</v>
      </c>
    </row>
    <row r="24" spans="1:12" x14ac:dyDescent="0.25">
      <c r="A24" s="35"/>
      <c r="B24" s="17" t="s">
        <v>20</v>
      </c>
      <c r="C24" s="17">
        <f>'NO TOCAR'!$B$22</f>
        <v>1429.82</v>
      </c>
      <c r="D24" s="17">
        <f>'NO TOCAR'!$B$22</f>
        <v>1429.82</v>
      </c>
      <c r="E24" s="17">
        <f>'NO TOCAR'!$B$22</f>
        <v>1429.82</v>
      </c>
      <c r="F24" s="17">
        <f>'NO TOCAR'!$B$22</f>
        <v>1429.82</v>
      </c>
      <c r="G24" s="17">
        <f>'NO TOCAR'!$B$22</f>
        <v>1429.82</v>
      </c>
      <c r="H24" s="17">
        <f>'NO TOCAR'!$B$22</f>
        <v>1429.82</v>
      </c>
      <c r="I24" s="17">
        <f>'NO TOCAR'!$B$22</f>
        <v>1429.82</v>
      </c>
      <c r="J24" s="17">
        <f>'NO TOCAR'!$B$22</f>
        <v>1429.82</v>
      </c>
      <c r="K24" s="17">
        <f>'NO TOCAR'!$B$22</f>
        <v>1429.82</v>
      </c>
      <c r="L24" s="36">
        <f>'NO TOCAR'!$B$22</f>
        <v>1429.82</v>
      </c>
    </row>
    <row r="25" spans="1:12" x14ac:dyDescent="0.25">
      <c r="A25" s="35"/>
      <c r="B25" s="17" t="s">
        <v>220</v>
      </c>
      <c r="C25" s="17">
        <f>(C9+C10+C11+C12+C13+C14+C15+C16+C17)*1%</f>
        <v>13972.393545142666</v>
      </c>
      <c r="D25" s="17">
        <f t="shared" ref="D25:L25" si="6">(D9+D10+D11+D12+D13+D14+D15+D16+D17)*1%</f>
        <v>14095.915503620716</v>
      </c>
      <c r="E25" s="17">
        <f t="shared" si="6"/>
        <v>14720.834869458769</v>
      </c>
      <c r="F25" s="17">
        <f t="shared" si="6"/>
        <v>15143.888036896822</v>
      </c>
      <c r="G25" s="17">
        <f t="shared" si="6"/>
        <v>15974.165146094871</v>
      </c>
      <c r="H25" s="17">
        <f t="shared" si="6"/>
        <v>16804.442255292921</v>
      </c>
      <c r="I25" s="17">
        <f t="shared" si="6"/>
        <v>17634.719364490971</v>
      </c>
      <c r="J25" s="17">
        <f t="shared" si="6"/>
        <v>19295.273582887075</v>
      </c>
      <c r="K25" s="17">
        <f t="shared" si="6"/>
        <v>20125.550692085122</v>
      </c>
      <c r="L25" s="17">
        <f t="shared" si="6"/>
        <v>21786.104910481226</v>
      </c>
    </row>
    <row r="26" spans="1:12" x14ac:dyDescent="0.25">
      <c r="A26" s="35"/>
      <c r="B26" s="33" t="s">
        <v>22</v>
      </c>
      <c r="C26" s="33">
        <f>SUM(C22:C25)</f>
        <v>406629.23280913744</v>
      </c>
      <c r="D26" s="33">
        <f t="shared" ref="D26:L26" si="7">SUM(D22:D25)</f>
        <v>410211.36960500077</v>
      </c>
      <c r="E26" s="33">
        <f t="shared" si="7"/>
        <v>428334.03121430427</v>
      </c>
      <c r="F26" s="33">
        <f t="shared" si="7"/>
        <v>440602.57307000778</v>
      </c>
      <c r="G26" s="33">
        <f t="shared" si="7"/>
        <v>464680.60923675116</v>
      </c>
      <c r="H26" s="33">
        <f t="shared" si="7"/>
        <v>488758.64540349465</v>
      </c>
      <c r="I26" s="33">
        <f t="shared" si="7"/>
        <v>512836.6815702382</v>
      </c>
      <c r="J26" s="33">
        <f t="shared" si="7"/>
        <v>560992.75390372495</v>
      </c>
      <c r="K26" s="33">
        <f t="shared" si="7"/>
        <v>585070.79007046868</v>
      </c>
      <c r="L26" s="33">
        <f t="shared" si="7"/>
        <v>633226.86240395566</v>
      </c>
    </row>
    <row r="27" spans="1:12" x14ac:dyDescent="0.25">
      <c r="A27" s="35"/>
      <c r="B27" s="50" t="s">
        <v>21</v>
      </c>
      <c r="C27" s="50">
        <f>C21-C26</f>
        <v>1090142.3181435289</v>
      </c>
      <c r="D27" s="50">
        <f t="shared" ref="D27:L27" si="8">D21-D26</f>
        <v>1098912.3771954707</v>
      </c>
      <c r="E27" s="50">
        <f t="shared" si="8"/>
        <v>1143281.6521699727</v>
      </c>
      <c r="F27" s="50">
        <f t="shared" si="8"/>
        <v>1173318.4270580742</v>
      </c>
      <c r="G27" s="50">
        <f t="shared" si="8"/>
        <v>1232268.1018111357</v>
      </c>
      <c r="H27" s="50">
        <f t="shared" si="8"/>
        <v>1291217.7765641971</v>
      </c>
      <c r="I27" s="50">
        <f t="shared" si="8"/>
        <v>1350167.4513172589</v>
      </c>
      <c r="J27" s="50">
        <f t="shared" si="8"/>
        <v>1468066.8008233823</v>
      </c>
      <c r="K27" s="50">
        <f t="shared" si="8"/>
        <v>1527016.4755764436</v>
      </c>
      <c r="L27" s="51">
        <f t="shared" si="8"/>
        <v>1644915.8250825671</v>
      </c>
    </row>
    <row r="28" spans="1:12" x14ac:dyDescent="0.25">
      <c r="A28" s="35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36"/>
    </row>
    <row r="29" spans="1:12" x14ac:dyDescent="0.25">
      <c r="A29" s="35"/>
      <c r="B29" s="28" t="s">
        <v>0</v>
      </c>
      <c r="C29" s="29">
        <v>1315</v>
      </c>
      <c r="D29" s="17"/>
      <c r="E29" s="17"/>
      <c r="F29" s="17"/>
      <c r="G29" s="17"/>
      <c r="H29" s="17"/>
      <c r="I29" s="17"/>
      <c r="J29" s="17"/>
      <c r="K29" s="17"/>
      <c r="L29" s="36"/>
    </row>
    <row r="30" spans="1:12" x14ac:dyDescent="0.25">
      <c r="A30" s="37" t="s">
        <v>115</v>
      </c>
      <c r="B30" s="30" t="s">
        <v>116</v>
      </c>
      <c r="C30" s="30" t="s">
        <v>117</v>
      </c>
      <c r="D30" s="30" t="s">
        <v>118</v>
      </c>
      <c r="E30" s="30" t="s">
        <v>119</v>
      </c>
      <c r="F30" s="30" t="s">
        <v>120</v>
      </c>
      <c r="G30" s="30" t="s">
        <v>121</v>
      </c>
      <c r="H30" s="30" t="s">
        <v>122</v>
      </c>
      <c r="I30" s="30" t="s">
        <v>124</v>
      </c>
      <c r="J30" s="30" t="s">
        <v>125</v>
      </c>
      <c r="K30" s="30" t="s">
        <v>128</v>
      </c>
      <c r="L30" s="36"/>
    </row>
    <row r="31" spans="1:12" x14ac:dyDescent="0.25">
      <c r="A31" s="37" t="s">
        <v>1</v>
      </c>
      <c r="B31" s="30">
        <v>25</v>
      </c>
      <c r="C31" s="30">
        <v>20</v>
      </c>
      <c r="D31" s="30">
        <v>20</v>
      </c>
      <c r="E31" s="30">
        <v>25</v>
      </c>
      <c r="F31" s="30">
        <v>25</v>
      </c>
      <c r="G31" s="30">
        <v>25</v>
      </c>
      <c r="H31" s="30">
        <v>25</v>
      </c>
      <c r="I31" s="30">
        <v>25</v>
      </c>
      <c r="J31" s="30">
        <v>25</v>
      </c>
      <c r="K31" s="30">
        <v>20</v>
      </c>
      <c r="L31" s="36"/>
    </row>
    <row r="32" spans="1:12" x14ac:dyDescent="0.25">
      <c r="A32" s="3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6"/>
    </row>
    <row r="33" spans="1:12" x14ac:dyDescent="0.25">
      <c r="A33" s="35"/>
      <c r="B33" s="28" t="s">
        <v>3</v>
      </c>
      <c r="C33" s="17">
        <v>4</v>
      </c>
      <c r="D33" s="17">
        <v>6</v>
      </c>
      <c r="E33" s="17">
        <v>9</v>
      </c>
      <c r="F33" s="17">
        <v>11</v>
      </c>
      <c r="G33" s="17">
        <v>14</v>
      </c>
      <c r="H33" s="17">
        <v>16</v>
      </c>
      <c r="I33" s="17">
        <v>19</v>
      </c>
      <c r="J33" s="17">
        <v>21</v>
      </c>
      <c r="K33" s="17">
        <v>23</v>
      </c>
      <c r="L33" s="36" t="s">
        <v>4</v>
      </c>
    </row>
    <row r="34" spans="1:12" x14ac:dyDescent="0.25">
      <c r="A34" s="35" t="s">
        <v>54</v>
      </c>
      <c r="B34" s="28" t="s">
        <v>2</v>
      </c>
      <c r="C34" s="31">
        <v>0.2</v>
      </c>
      <c r="D34" s="31">
        <v>0.3</v>
      </c>
      <c r="E34" s="31">
        <v>0.4</v>
      </c>
      <c r="F34" s="31">
        <v>0.5</v>
      </c>
      <c r="G34" s="31">
        <v>0.6</v>
      </c>
      <c r="H34" s="31">
        <v>0.7</v>
      </c>
      <c r="I34" s="31">
        <v>0.8</v>
      </c>
      <c r="J34" s="31">
        <v>1</v>
      </c>
      <c r="K34" s="31">
        <v>1.1000000000000001</v>
      </c>
      <c r="L34" s="39">
        <v>1.3</v>
      </c>
    </row>
    <row r="35" spans="1:12" ht="18.75" x14ac:dyDescent="0.3">
      <c r="A35" s="35"/>
      <c r="B35" s="28" t="s">
        <v>7</v>
      </c>
      <c r="C35" s="31">
        <v>0.1</v>
      </c>
      <c r="D35" s="32">
        <v>0.2</v>
      </c>
      <c r="E35" s="31">
        <v>0.4</v>
      </c>
      <c r="F35" s="31">
        <v>0.8</v>
      </c>
      <c r="G35" s="31"/>
      <c r="H35" s="31"/>
      <c r="I35" s="31"/>
      <c r="J35" s="31"/>
      <c r="K35" s="31"/>
      <c r="L35" s="39"/>
    </row>
    <row r="36" spans="1:12" x14ac:dyDescent="0.25">
      <c r="A36" s="35" t="s">
        <v>32</v>
      </c>
      <c r="B36" s="17" t="s">
        <v>5</v>
      </c>
      <c r="C36" s="17">
        <f>('NO TOCAR'!$B$9*Hoja1!$C$2)</f>
        <v>484970.95031860803</v>
      </c>
      <c r="D36" s="17">
        <f>('NO TOCAR'!$B$9*Hoja1!$C$2)</f>
        <v>484970.95031860803</v>
      </c>
      <c r="E36" s="17">
        <f>('NO TOCAR'!$B$9*Hoja1!$C$2)</f>
        <v>484970.95031860803</v>
      </c>
      <c r="F36" s="17">
        <f>('NO TOCAR'!$B$9*Hoja1!$C$2)</f>
        <v>484970.95031860803</v>
      </c>
      <c r="G36" s="17">
        <f>('NO TOCAR'!$B$9*Hoja1!$C$2)</f>
        <v>484970.95031860803</v>
      </c>
      <c r="H36" s="17">
        <f>('NO TOCAR'!$B$9*Hoja1!$C$2)</f>
        <v>484970.95031860803</v>
      </c>
      <c r="I36" s="17">
        <f>('NO TOCAR'!$B$9*Hoja1!$C$2)</f>
        <v>484970.95031860803</v>
      </c>
      <c r="J36" s="17">
        <f>('NO TOCAR'!$B$9*Hoja1!$C$2)</f>
        <v>484970.95031860803</v>
      </c>
      <c r="K36" s="17">
        <f>('NO TOCAR'!$B$9*Hoja1!$C$2)</f>
        <v>484970.95031860803</v>
      </c>
      <c r="L36" s="36">
        <f>('NO TOCAR'!$B$9*Hoja1!$C$2)</f>
        <v>484970.95031860803</v>
      </c>
    </row>
    <row r="37" spans="1:12" x14ac:dyDescent="0.25">
      <c r="A37" s="35" t="s">
        <v>33</v>
      </c>
      <c r="B37" s="17" t="s">
        <v>6</v>
      </c>
      <c r="C37" s="17">
        <f>C36*C34</f>
        <v>96994.190063721617</v>
      </c>
      <c r="D37" s="17">
        <f>D36*D34</f>
        <v>145491.2850955824</v>
      </c>
      <c r="E37" s="17">
        <f t="shared" ref="E37:L37" si="9">E36*E34</f>
        <v>193988.38012744323</v>
      </c>
      <c r="F37" s="17">
        <f t="shared" si="9"/>
        <v>242485.47515930401</v>
      </c>
      <c r="G37" s="17">
        <f t="shared" si="9"/>
        <v>290982.57019116479</v>
      </c>
      <c r="H37" s="17">
        <f t="shared" si="9"/>
        <v>339479.6652230256</v>
      </c>
      <c r="I37" s="17">
        <f t="shared" si="9"/>
        <v>387976.76025488647</v>
      </c>
      <c r="J37" s="17">
        <f t="shared" si="9"/>
        <v>484970.95031860803</v>
      </c>
      <c r="K37" s="17">
        <f t="shared" si="9"/>
        <v>533468.04535046883</v>
      </c>
      <c r="L37" s="36">
        <f t="shared" si="9"/>
        <v>630462.23541419045</v>
      </c>
    </row>
    <row r="38" spans="1:12" x14ac:dyDescent="0.25">
      <c r="A38" s="35" t="s">
        <v>130</v>
      </c>
      <c r="B38" s="17" t="s">
        <v>7</v>
      </c>
      <c r="C38" s="17">
        <f>C36*$D$35</f>
        <v>96994.190063721617</v>
      </c>
      <c r="D38" s="17">
        <f t="shared" ref="D38:L38" si="10">D36*$D$35</f>
        <v>96994.190063721617</v>
      </c>
      <c r="E38" s="17">
        <f t="shared" si="10"/>
        <v>96994.190063721617</v>
      </c>
      <c r="F38" s="17">
        <f t="shared" si="10"/>
        <v>96994.190063721617</v>
      </c>
      <c r="G38" s="17">
        <f t="shared" si="10"/>
        <v>96994.190063721617</v>
      </c>
      <c r="H38" s="17">
        <f t="shared" si="10"/>
        <v>96994.190063721617</v>
      </c>
      <c r="I38" s="17">
        <f t="shared" si="10"/>
        <v>96994.190063721617</v>
      </c>
      <c r="J38" s="17">
        <f t="shared" si="10"/>
        <v>96994.190063721617</v>
      </c>
      <c r="K38" s="17">
        <f t="shared" si="10"/>
        <v>96994.190063721617</v>
      </c>
      <c r="L38" s="36">
        <f t="shared" si="10"/>
        <v>96994.190063721617</v>
      </c>
    </row>
    <row r="39" spans="1:12" x14ac:dyDescent="0.25">
      <c r="A39" s="35" t="s">
        <v>123</v>
      </c>
      <c r="B39" s="17" t="s">
        <v>8</v>
      </c>
      <c r="C39" s="17">
        <f>'NO TOCAR'!$B$11</f>
        <v>237785.294016</v>
      </c>
      <c r="D39" s="17">
        <f>C39+'NO TOCAR'!$B$13</f>
        <v>248593.70678400001</v>
      </c>
      <c r="E39" s="17">
        <f>D39+'NO TOCAR'!$B$13</f>
        <v>259402.11955200002</v>
      </c>
      <c r="F39" s="17">
        <f>E39+'NO TOCAR'!$B$13</f>
        <v>270210.53232</v>
      </c>
      <c r="G39" s="17">
        <f>F39+'NO TOCAR'!$B$13</f>
        <v>281018.94508799998</v>
      </c>
      <c r="H39" s="17">
        <f>G39+'NO TOCAR'!$B$13</f>
        <v>291827.35785599996</v>
      </c>
      <c r="I39" s="17">
        <f>H39+'NO TOCAR'!$B$13</f>
        <v>302635.77062399994</v>
      </c>
      <c r="J39" s="17">
        <f>I39+'NO TOCAR'!$B$13+'NO TOCAR'!$B$13</f>
        <v>324252.5961599999</v>
      </c>
      <c r="K39" s="17">
        <f>J39+'NO TOCAR'!$B$13</f>
        <v>335061.00892799988</v>
      </c>
      <c r="L39" s="36">
        <f>K39+'NO TOCAR'!$B$13+'NO TOCAR'!$B$13</f>
        <v>356677.83446399984</v>
      </c>
    </row>
    <row r="40" spans="1:12" x14ac:dyDescent="0.25">
      <c r="A40" s="35" t="s">
        <v>131</v>
      </c>
      <c r="B40" s="17" t="s">
        <v>9</v>
      </c>
      <c r="C40" s="17">
        <f>(C39+C38+C37+C36)*$E$8</f>
        <v>366697.84978482057</v>
      </c>
      <c r="D40" s="17">
        <f t="shared" ref="D40:L40" si="11">(D39+D38+D37+D36)*$E$8</f>
        <v>390420.05290476489</v>
      </c>
      <c r="E40" s="17">
        <f t="shared" si="11"/>
        <v>414142.2560247092</v>
      </c>
      <c r="F40" s="17">
        <f t="shared" si="11"/>
        <v>437864.45914465352</v>
      </c>
      <c r="G40" s="17">
        <f t="shared" si="11"/>
        <v>461586.66226459784</v>
      </c>
      <c r="H40" s="17">
        <f t="shared" si="11"/>
        <v>485308.86538454215</v>
      </c>
      <c r="I40" s="17">
        <f t="shared" si="11"/>
        <v>509031.06850448647</v>
      </c>
      <c r="J40" s="17">
        <f t="shared" si="11"/>
        <v>556475.4747443751</v>
      </c>
      <c r="K40" s="17">
        <f t="shared" si="11"/>
        <v>580197.67786431941</v>
      </c>
      <c r="L40" s="36">
        <f t="shared" si="11"/>
        <v>627642.08410420793</v>
      </c>
    </row>
    <row r="41" spans="1:12" x14ac:dyDescent="0.25">
      <c r="A41" s="35" t="s">
        <v>123</v>
      </c>
      <c r="B41" s="17" t="s">
        <v>10</v>
      </c>
      <c r="C41" s="17">
        <f>'NO TOCAR'!$E$4</f>
        <v>16450</v>
      </c>
      <c r="D41" s="17">
        <f>'NO TOCAR'!$E$4</f>
        <v>16450</v>
      </c>
      <c r="E41" s="17">
        <f>'NO TOCAR'!$E$4</f>
        <v>16450</v>
      </c>
      <c r="F41" s="17">
        <f>'NO TOCAR'!$E$4</f>
        <v>16450</v>
      </c>
      <c r="G41" s="17">
        <f>'NO TOCAR'!$E$4</f>
        <v>16450</v>
      </c>
      <c r="H41" s="17">
        <f>'NO TOCAR'!$E$4</f>
        <v>16450</v>
      </c>
      <c r="I41" s="17">
        <f>'NO TOCAR'!$E$4</f>
        <v>16450</v>
      </c>
      <c r="J41" s="17">
        <f>'NO TOCAR'!$E$4</f>
        <v>16450</v>
      </c>
      <c r="K41" s="17">
        <f>'NO TOCAR'!$E$4</f>
        <v>16450</v>
      </c>
      <c r="L41" s="36">
        <f>'NO TOCAR'!$E$4</f>
        <v>16450</v>
      </c>
    </row>
    <row r="42" spans="1:12" x14ac:dyDescent="0.25">
      <c r="A42" s="35" t="s">
        <v>52</v>
      </c>
      <c r="B42" s="17" t="s">
        <v>11</v>
      </c>
      <c r="C42" s="17">
        <f>'NO TOCAR'!$B$15</f>
        <v>26911.909727999999</v>
      </c>
      <c r="D42" s="17">
        <f>'NO TOCAR'!$B$15</f>
        <v>26911.909727999999</v>
      </c>
      <c r="E42" s="17">
        <f>'NO TOCAR'!$B$15</f>
        <v>26911.909727999999</v>
      </c>
      <c r="F42" s="17">
        <f>'NO TOCAR'!$B$15</f>
        <v>26911.909727999999</v>
      </c>
      <c r="G42" s="17">
        <f>'NO TOCAR'!$B$15</f>
        <v>26911.909727999999</v>
      </c>
      <c r="H42" s="17">
        <f>'NO TOCAR'!$B$15</f>
        <v>26911.909727999999</v>
      </c>
      <c r="I42" s="17">
        <f>'NO TOCAR'!$B$15</f>
        <v>26911.909727999999</v>
      </c>
      <c r="J42" s="17">
        <f>'NO TOCAR'!$B$15</f>
        <v>26911.909727999999</v>
      </c>
      <c r="K42" s="17">
        <f>'NO TOCAR'!$B$15</f>
        <v>26911.909727999999</v>
      </c>
      <c r="L42" s="36">
        <f>'NO TOCAR'!$B$15</f>
        <v>26911.909727999999</v>
      </c>
    </row>
    <row r="43" spans="1:12" x14ac:dyDescent="0.25">
      <c r="A43" s="35" t="s">
        <v>129</v>
      </c>
      <c r="B43" s="17" t="s">
        <v>12</v>
      </c>
      <c r="C43" s="17">
        <f>'NO TOCAR'!$F$4</f>
        <v>6397.22</v>
      </c>
      <c r="D43" s="17">
        <f>'NO TOCAR'!$F$4</f>
        <v>6397.22</v>
      </c>
      <c r="E43" s="17">
        <f>'NO TOCAR'!$F$4</f>
        <v>6397.22</v>
      </c>
      <c r="F43" s="17">
        <f>'NO TOCAR'!$F$4</f>
        <v>6397.22</v>
      </c>
      <c r="G43" s="17">
        <f>'NO TOCAR'!$F$4</f>
        <v>6397.22</v>
      </c>
      <c r="H43" s="17">
        <f>'NO TOCAR'!$F$4</f>
        <v>6397.22</v>
      </c>
      <c r="I43" s="17">
        <f>'NO TOCAR'!$F$4</f>
        <v>6397.22</v>
      </c>
      <c r="J43" s="17">
        <f>'NO TOCAR'!$F$4</f>
        <v>6397.22</v>
      </c>
      <c r="K43" s="17">
        <f>'NO TOCAR'!$F$4</f>
        <v>6397.22</v>
      </c>
      <c r="L43" s="36">
        <f>'NO TOCAR'!$F$4</f>
        <v>6397.22</v>
      </c>
    </row>
    <row r="44" spans="1:12" x14ac:dyDescent="0.25">
      <c r="A44" s="35" t="s">
        <v>126</v>
      </c>
      <c r="B44" s="17" t="s">
        <v>13</v>
      </c>
      <c r="C44" s="17">
        <f>'NO TOCAR'!$B$17</f>
        <v>131933.68358400001</v>
      </c>
      <c r="D44" s="17">
        <f>'NO TOCAR'!$D$17</f>
        <v>61258.168511999997</v>
      </c>
      <c r="E44" s="17">
        <f>'NO TOCAR'!$F$17</f>
        <v>40722.394176000002</v>
      </c>
      <c r="F44" s="17"/>
      <c r="G44" s="17"/>
      <c r="H44" s="17"/>
      <c r="I44" s="17"/>
      <c r="J44" s="17"/>
      <c r="K44" s="17"/>
      <c r="L44" s="36"/>
    </row>
    <row r="45" spans="1:12" x14ac:dyDescent="0.25">
      <c r="A45" s="35" t="s">
        <v>127</v>
      </c>
      <c r="B45" s="17" t="s">
        <v>14</v>
      </c>
      <c r="C45" s="17">
        <f>'NO TOCAR'!$E$5</f>
        <v>12250</v>
      </c>
      <c r="D45" s="17">
        <f>'NO TOCAR'!$E$5</f>
        <v>12250</v>
      </c>
      <c r="E45" s="17">
        <f>'NO TOCAR'!$E$5</f>
        <v>12250</v>
      </c>
      <c r="F45" s="17">
        <f>'NO TOCAR'!$E$5</f>
        <v>12250</v>
      </c>
      <c r="G45" s="17">
        <f>'NO TOCAR'!$E$5</f>
        <v>12250</v>
      </c>
      <c r="H45" s="17">
        <f>'NO TOCAR'!$E$5</f>
        <v>12250</v>
      </c>
      <c r="I45" s="17">
        <f>'NO TOCAR'!$E$5</f>
        <v>12250</v>
      </c>
      <c r="J45" s="17">
        <f>'NO TOCAR'!$E$5</f>
        <v>12250</v>
      </c>
      <c r="K45" s="17">
        <f>'NO TOCAR'!$E$5</f>
        <v>12250</v>
      </c>
      <c r="L45" s="36">
        <f>'NO TOCAR'!$E$5</f>
        <v>12250</v>
      </c>
    </row>
    <row r="46" spans="1:12" x14ac:dyDescent="0.25">
      <c r="A46" s="35"/>
      <c r="B46" s="17" t="s">
        <v>15</v>
      </c>
      <c r="C46" s="17">
        <f>'NO TOCAR'!$B$19</f>
        <v>14429.372854400001</v>
      </c>
      <c r="D46" s="17">
        <f>'NO TOCAR'!$B$19</f>
        <v>14429.372854400001</v>
      </c>
      <c r="E46" s="17">
        <f>'NO TOCAR'!$B$19</f>
        <v>14429.372854400001</v>
      </c>
      <c r="F46" s="17">
        <f>'NO TOCAR'!$B$19</f>
        <v>14429.372854400001</v>
      </c>
      <c r="G46" s="17">
        <f>'NO TOCAR'!$B$19</f>
        <v>14429.372854400001</v>
      </c>
      <c r="H46" s="17">
        <f>'NO TOCAR'!$B$19</f>
        <v>14429.372854400001</v>
      </c>
      <c r="I46" s="17">
        <f>'NO TOCAR'!$B$19</f>
        <v>14429.372854400001</v>
      </c>
      <c r="J46" s="17">
        <f>'NO TOCAR'!$B$19</f>
        <v>14429.372854400001</v>
      </c>
      <c r="K46" s="17">
        <f>'NO TOCAR'!$B$19</f>
        <v>14429.372854400001</v>
      </c>
      <c r="L46" s="36">
        <f>'NO TOCAR'!$B$19</f>
        <v>14429.372854400001</v>
      </c>
    </row>
    <row r="47" spans="1:12" x14ac:dyDescent="0.25">
      <c r="A47" s="35"/>
      <c r="B47" s="17" t="s">
        <v>16</v>
      </c>
      <c r="C47" s="17">
        <f>'NO TOCAR'!$B$21</f>
        <v>72852.823583999998</v>
      </c>
      <c r="D47" s="17">
        <f>'NO TOCAR'!$B$21</f>
        <v>72852.823583999998</v>
      </c>
      <c r="E47" s="17">
        <f>'NO TOCAR'!$B$21</f>
        <v>72852.823583999998</v>
      </c>
      <c r="F47" s="17">
        <f>'NO TOCAR'!$B$21</f>
        <v>72852.823583999998</v>
      </c>
      <c r="G47" s="17">
        <f>'NO TOCAR'!$B$21</f>
        <v>72852.823583999998</v>
      </c>
      <c r="H47" s="17">
        <f>'NO TOCAR'!$B$21</f>
        <v>72852.823583999998</v>
      </c>
      <c r="I47" s="17">
        <f>'NO TOCAR'!$B$21</f>
        <v>72852.823583999998</v>
      </c>
      <c r="J47" s="17">
        <f>'NO TOCAR'!$B$21</f>
        <v>72852.823583999998</v>
      </c>
      <c r="K47" s="17">
        <f>'NO TOCAR'!$B$21</f>
        <v>72852.823583999998</v>
      </c>
      <c r="L47" s="36">
        <f>'NO TOCAR'!$B$21</f>
        <v>72852.823583999998</v>
      </c>
    </row>
    <row r="48" spans="1:12" x14ac:dyDescent="0.25">
      <c r="A48" s="35"/>
      <c r="B48" s="33" t="s">
        <v>17</v>
      </c>
      <c r="C48" s="33">
        <f>SUM(C36:C47)</f>
        <v>1564667.4839972719</v>
      </c>
      <c r="D48" s="33">
        <f t="shared" ref="D48:L48" si="12">SUM(D36:D47)</f>
        <v>1577019.679845077</v>
      </c>
      <c r="E48" s="33">
        <f t="shared" si="12"/>
        <v>1639511.6164288819</v>
      </c>
      <c r="F48" s="33">
        <f t="shared" si="12"/>
        <v>1681816.933172687</v>
      </c>
      <c r="G48" s="33">
        <f t="shared" si="12"/>
        <v>1764844.6440924923</v>
      </c>
      <c r="H48" s="33">
        <f t="shared" si="12"/>
        <v>1847872.3550122972</v>
      </c>
      <c r="I48" s="33">
        <f t="shared" si="12"/>
        <v>1930900.0659321025</v>
      </c>
      <c r="J48" s="33">
        <f t="shared" si="12"/>
        <v>2096955.4877717127</v>
      </c>
      <c r="K48" s="33">
        <f t="shared" si="12"/>
        <v>2179983.198691518</v>
      </c>
      <c r="L48" s="40">
        <f t="shared" si="12"/>
        <v>2346038.6205311283</v>
      </c>
    </row>
    <row r="49" spans="1:12" x14ac:dyDescent="0.25">
      <c r="A49" s="35"/>
      <c r="B49" s="17" t="s">
        <v>18</v>
      </c>
      <c r="C49" s="17">
        <f>(C44+C43+C42+C41+C40+C39+C38+C37+C36)*21%</f>
        <v>307678.41038736305</v>
      </c>
      <c r="D49" s="17">
        <f t="shared" ref="D49:L49" si="13">(D44+D43+D42+D41+D40+D39+D38+D37+D36)*21%</f>
        <v>310272.37151540216</v>
      </c>
      <c r="E49" s="17">
        <f t="shared" si="13"/>
        <v>323395.67819800123</v>
      </c>
      <c r="F49" s="17">
        <f t="shared" si="13"/>
        <v>332279.79471420031</v>
      </c>
      <c r="G49" s="17">
        <f t="shared" si="13"/>
        <v>349715.61400735937</v>
      </c>
      <c r="H49" s="17">
        <f t="shared" si="13"/>
        <v>367151.43330051843</v>
      </c>
      <c r="I49" s="17">
        <f t="shared" si="13"/>
        <v>384587.25259367749</v>
      </c>
      <c r="J49" s="17">
        <f t="shared" si="13"/>
        <v>419458.89117999561</v>
      </c>
      <c r="K49" s="17">
        <f t="shared" si="13"/>
        <v>436894.71047315467</v>
      </c>
      <c r="L49" s="36">
        <f t="shared" si="13"/>
        <v>471766.34905947291</v>
      </c>
    </row>
    <row r="50" spans="1:12" x14ac:dyDescent="0.25">
      <c r="A50" s="35"/>
      <c r="B50" s="17" t="s">
        <v>19</v>
      </c>
      <c r="C50" s="17">
        <f>(C44+C43+C42+C41+C40+C39+C38+C37+C36)*7%</f>
        <v>102559.47012912104</v>
      </c>
      <c r="D50" s="17">
        <f t="shared" ref="D50:L50" si="14">(D44+D43+D42+D41+D40+D39+D38+D37+D36)*7%</f>
        <v>103424.12383846739</v>
      </c>
      <c r="E50" s="17">
        <f t="shared" si="14"/>
        <v>107798.55939933375</v>
      </c>
      <c r="F50" s="17">
        <f t="shared" si="14"/>
        <v>110759.93157140011</v>
      </c>
      <c r="G50" s="17">
        <f t="shared" si="14"/>
        <v>116571.87133578646</v>
      </c>
      <c r="H50" s="17">
        <f t="shared" si="14"/>
        <v>122383.81110017282</v>
      </c>
      <c r="I50" s="17">
        <f t="shared" si="14"/>
        <v>128195.75086455919</v>
      </c>
      <c r="J50" s="17">
        <f t="shared" si="14"/>
        <v>139819.6303933319</v>
      </c>
      <c r="K50" s="17">
        <f t="shared" si="14"/>
        <v>145631.57015771823</v>
      </c>
      <c r="L50" s="36">
        <f t="shared" si="14"/>
        <v>157255.44968649099</v>
      </c>
    </row>
    <row r="51" spans="1:12" x14ac:dyDescent="0.25">
      <c r="A51" s="35"/>
      <c r="B51" s="17" t="s">
        <v>20</v>
      </c>
      <c r="C51" s="17">
        <f>'NO TOCAR'!$B$22</f>
        <v>1429.82</v>
      </c>
      <c r="D51" s="17">
        <f>'NO TOCAR'!$B$22</f>
        <v>1429.82</v>
      </c>
      <c r="E51" s="17">
        <f>'NO TOCAR'!$B$22</f>
        <v>1429.82</v>
      </c>
      <c r="F51" s="17">
        <f>'NO TOCAR'!$B$22</f>
        <v>1429.82</v>
      </c>
      <c r="G51" s="17">
        <f>'NO TOCAR'!$B$22</f>
        <v>1429.82</v>
      </c>
      <c r="H51" s="17">
        <f>'NO TOCAR'!$B$22</f>
        <v>1429.82</v>
      </c>
      <c r="I51" s="17">
        <f>'NO TOCAR'!$B$22</f>
        <v>1429.82</v>
      </c>
      <c r="J51" s="17">
        <f>'NO TOCAR'!$B$22</f>
        <v>1429.82</v>
      </c>
      <c r="K51" s="17">
        <f>'NO TOCAR'!$B$22</f>
        <v>1429.82</v>
      </c>
      <c r="L51" s="36">
        <f>'NO TOCAR'!$B$22</f>
        <v>1429.82</v>
      </c>
    </row>
    <row r="52" spans="1:12" x14ac:dyDescent="0.25">
      <c r="A52" s="35"/>
      <c r="B52" s="17" t="s">
        <v>220</v>
      </c>
      <c r="C52" s="17">
        <f>(C36+C37+C38+C39+C40+C41+C42+C43+C44)*1%</f>
        <v>14651.352875588718</v>
      </c>
      <c r="D52" s="17">
        <f t="shared" ref="D52:L52" si="15">(D36+D37+D38+D39+D40+D41+D42+D43+D44)*1%</f>
        <v>14774.87483406677</v>
      </c>
      <c r="E52" s="17">
        <f t="shared" si="15"/>
        <v>15399.79419990482</v>
      </c>
      <c r="F52" s="17">
        <f t="shared" si="15"/>
        <v>15822.847367342871</v>
      </c>
      <c r="G52" s="17">
        <f t="shared" si="15"/>
        <v>16653.124476540921</v>
      </c>
      <c r="H52" s="17">
        <f t="shared" si="15"/>
        <v>17483.401585738975</v>
      </c>
      <c r="I52" s="17">
        <f t="shared" si="15"/>
        <v>18313.678694937025</v>
      </c>
      <c r="J52" s="17">
        <f t="shared" si="15"/>
        <v>19974.232913333126</v>
      </c>
      <c r="K52" s="17">
        <f t="shared" si="15"/>
        <v>20804.51002253118</v>
      </c>
      <c r="L52" s="17">
        <f t="shared" si="15"/>
        <v>22465.06424092728</v>
      </c>
    </row>
    <row r="53" spans="1:12" x14ac:dyDescent="0.25">
      <c r="A53" s="35"/>
      <c r="B53" s="33" t="s">
        <v>22</v>
      </c>
      <c r="C53" s="33">
        <f>SUM(C49:C52)</f>
        <v>426319.05339207279</v>
      </c>
      <c r="D53" s="33">
        <f t="shared" ref="D53:L53" si="16">SUM(D49:D52)</f>
        <v>429901.19018793636</v>
      </c>
      <c r="E53" s="33">
        <f t="shared" si="16"/>
        <v>448023.85179723985</v>
      </c>
      <c r="F53" s="33">
        <f t="shared" si="16"/>
        <v>460292.39365294331</v>
      </c>
      <c r="G53" s="33">
        <f t="shared" si="16"/>
        <v>484370.4298196868</v>
      </c>
      <c r="H53" s="33">
        <f t="shared" si="16"/>
        <v>508448.46598643024</v>
      </c>
      <c r="I53" s="33">
        <f t="shared" si="16"/>
        <v>532526.50215317367</v>
      </c>
      <c r="J53" s="33">
        <f t="shared" si="16"/>
        <v>580682.57448666054</v>
      </c>
      <c r="K53" s="33">
        <f t="shared" si="16"/>
        <v>604760.61065340403</v>
      </c>
      <c r="L53" s="33">
        <f t="shared" si="16"/>
        <v>652916.68298689113</v>
      </c>
    </row>
    <row r="54" spans="1:12" x14ac:dyDescent="0.25">
      <c r="A54" s="35"/>
      <c r="B54" s="50" t="s">
        <v>21</v>
      </c>
      <c r="C54" s="50">
        <f>C48-C53</f>
        <v>1138348.4306051992</v>
      </c>
      <c r="D54" s="50">
        <f t="shared" ref="D54:L54" si="17">D48-D53</f>
        <v>1147118.4896571406</v>
      </c>
      <c r="E54" s="50">
        <f t="shared" si="17"/>
        <v>1191487.764631642</v>
      </c>
      <c r="F54" s="50">
        <f t="shared" si="17"/>
        <v>1221524.5395197435</v>
      </c>
      <c r="G54" s="50">
        <f t="shared" si="17"/>
        <v>1280474.2142728055</v>
      </c>
      <c r="H54" s="50">
        <f t="shared" si="17"/>
        <v>1339423.889025867</v>
      </c>
      <c r="I54" s="50">
        <f t="shared" si="17"/>
        <v>1398373.5637789289</v>
      </c>
      <c r="J54" s="50">
        <f t="shared" si="17"/>
        <v>1516272.9132850522</v>
      </c>
      <c r="K54" s="50">
        <f t="shared" si="17"/>
        <v>1575222.5880381139</v>
      </c>
      <c r="L54" s="51">
        <f t="shared" si="17"/>
        <v>1693121.9375442371</v>
      </c>
    </row>
    <row r="55" spans="1:12" x14ac:dyDescent="0.25">
      <c r="A55" s="35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36"/>
    </row>
    <row r="56" spans="1:12" x14ac:dyDescent="0.25">
      <c r="A56" s="35"/>
      <c r="B56" s="28" t="s">
        <v>0</v>
      </c>
      <c r="C56" s="29">
        <v>1315</v>
      </c>
      <c r="D56" s="17"/>
      <c r="E56" s="17"/>
      <c r="F56" s="17"/>
      <c r="G56" s="17"/>
      <c r="H56" s="17"/>
      <c r="I56" s="17"/>
      <c r="J56" s="17"/>
      <c r="K56" s="17"/>
      <c r="L56" s="36"/>
    </row>
    <row r="57" spans="1:12" x14ac:dyDescent="0.25">
      <c r="A57" s="37" t="s">
        <v>115</v>
      </c>
      <c r="B57" s="30" t="s">
        <v>116</v>
      </c>
      <c r="C57" s="30" t="s">
        <v>117</v>
      </c>
      <c r="D57" s="30" t="s">
        <v>118</v>
      </c>
      <c r="E57" s="30" t="s">
        <v>119</v>
      </c>
      <c r="F57" s="30" t="s">
        <v>120</v>
      </c>
      <c r="G57" s="30" t="s">
        <v>121</v>
      </c>
      <c r="H57" s="30" t="s">
        <v>122</v>
      </c>
      <c r="I57" s="30" t="s">
        <v>124</v>
      </c>
      <c r="J57" s="30" t="s">
        <v>125</v>
      </c>
      <c r="K57" s="30" t="s">
        <v>128</v>
      </c>
      <c r="L57" s="36"/>
    </row>
    <row r="58" spans="1:12" x14ac:dyDescent="0.25">
      <c r="A58" s="37" t="s">
        <v>1</v>
      </c>
      <c r="B58" s="30">
        <v>25</v>
      </c>
      <c r="C58" s="30">
        <v>20</v>
      </c>
      <c r="D58" s="30">
        <v>20</v>
      </c>
      <c r="E58" s="30">
        <v>25</v>
      </c>
      <c r="F58" s="30">
        <v>25</v>
      </c>
      <c r="G58" s="30">
        <v>25</v>
      </c>
      <c r="H58" s="30">
        <v>25</v>
      </c>
      <c r="I58" s="30">
        <v>25</v>
      </c>
      <c r="J58" s="30">
        <v>25</v>
      </c>
      <c r="K58" s="30">
        <v>20</v>
      </c>
      <c r="L58" s="36"/>
    </row>
    <row r="59" spans="1:12" x14ac:dyDescent="0.25">
      <c r="A59" s="3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36"/>
    </row>
    <row r="60" spans="1:12" x14ac:dyDescent="0.25">
      <c r="A60" s="35"/>
      <c r="B60" s="28" t="s">
        <v>3</v>
      </c>
      <c r="C60" s="17">
        <v>4</v>
      </c>
      <c r="D60" s="17">
        <v>6</v>
      </c>
      <c r="E60" s="17">
        <v>9</v>
      </c>
      <c r="F60" s="17">
        <v>11</v>
      </c>
      <c r="G60" s="17">
        <v>14</v>
      </c>
      <c r="H60" s="17">
        <v>16</v>
      </c>
      <c r="I60" s="17">
        <v>19</v>
      </c>
      <c r="J60" s="17">
        <v>21</v>
      </c>
      <c r="K60" s="17">
        <v>23</v>
      </c>
      <c r="L60" s="36" t="s">
        <v>4</v>
      </c>
    </row>
    <row r="61" spans="1:12" x14ac:dyDescent="0.25">
      <c r="A61" s="35" t="s">
        <v>55</v>
      </c>
      <c r="B61" s="28" t="s">
        <v>2</v>
      </c>
      <c r="C61" s="31">
        <v>0.2</v>
      </c>
      <c r="D61" s="31">
        <v>0.3</v>
      </c>
      <c r="E61" s="31">
        <v>0.4</v>
      </c>
      <c r="F61" s="31">
        <v>0.5</v>
      </c>
      <c r="G61" s="31">
        <v>0.6</v>
      </c>
      <c r="H61" s="31">
        <v>0.7</v>
      </c>
      <c r="I61" s="31">
        <v>0.8</v>
      </c>
      <c r="J61" s="31">
        <v>1</v>
      </c>
      <c r="K61" s="31">
        <v>1.1000000000000001</v>
      </c>
      <c r="L61" s="39">
        <v>1.3</v>
      </c>
    </row>
    <row r="62" spans="1:12" ht="18.75" x14ac:dyDescent="0.3">
      <c r="A62" s="35"/>
      <c r="B62" s="28" t="s">
        <v>7</v>
      </c>
      <c r="C62" s="31">
        <v>0.1</v>
      </c>
      <c r="D62" s="31">
        <v>0.2</v>
      </c>
      <c r="E62" s="32">
        <v>0.4</v>
      </c>
      <c r="F62" s="31">
        <v>0.8</v>
      </c>
      <c r="G62" s="31"/>
      <c r="H62" s="31"/>
      <c r="I62" s="31"/>
      <c r="J62" s="31"/>
      <c r="K62" s="31"/>
      <c r="L62" s="39"/>
    </row>
    <row r="63" spans="1:12" x14ac:dyDescent="0.25">
      <c r="A63" s="35" t="s">
        <v>32</v>
      </c>
      <c r="B63" s="17" t="s">
        <v>5</v>
      </c>
      <c r="C63" s="17">
        <f>('NO TOCAR'!$B$9*Hoja1!$C$2)</f>
        <v>484970.95031860803</v>
      </c>
      <c r="D63" s="17">
        <f>('NO TOCAR'!$B$9*Hoja1!$C$2)</f>
        <v>484970.95031860803</v>
      </c>
      <c r="E63" s="17">
        <f>('NO TOCAR'!$B$9*Hoja1!$C$2)</f>
        <v>484970.95031860803</v>
      </c>
      <c r="F63" s="17">
        <f>('NO TOCAR'!$B$9*Hoja1!$C$2)</f>
        <v>484970.95031860803</v>
      </c>
      <c r="G63" s="17">
        <f>('NO TOCAR'!$B$9*Hoja1!$C$2)</f>
        <v>484970.95031860803</v>
      </c>
      <c r="H63" s="17">
        <f>('NO TOCAR'!$B$9*Hoja1!$C$2)</f>
        <v>484970.95031860803</v>
      </c>
      <c r="I63" s="17">
        <f>('NO TOCAR'!$B$9*Hoja1!$C$2)</f>
        <v>484970.95031860803</v>
      </c>
      <c r="J63" s="17">
        <f>('NO TOCAR'!$B$9*Hoja1!$C$2)</f>
        <v>484970.95031860803</v>
      </c>
      <c r="K63" s="17">
        <f>('NO TOCAR'!$B$9*Hoja1!$C$2)</f>
        <v>484970.95031860803</v>
      </c>
      <c r="L63" s="36">
        <f>('NO TOCAR'!$B$9*Hoja1!$C$2)</f>
        <v>484970.95031860803</v>
      </c>
    </row>
    <row r="64" spans="1:12" x14ac:dyDescent="0.25">
      <c r="A64" s="35" t="s">
        <v>33</v>
      </c>
      <c r="B64" s="17" t="s">
        <v>6</v>
      </c>
      <c r="C64" s="17">
        <f>C63*C61</f>
        <v>96994.190063721617</v>
      </c>
      <c r="D64" s="17">
        <f>D63*D61</f>
        <v>145491.2850955824</v>
      </c>
      <c r="E64" s="17">
        <f t="shared" ref="E64:L64" si="18">E63*E61</f>
        <v>193988.38012744323</v>
      </c>
      <c r="F64" s="17">
        <f t="shared" si="18"/>
        <v>242485.47515930401</v>
      </c>
      <c r="G64" s="17">
        <f t="shared" si="18"/>
        <v>290982.57019116479</v>
      </c>
      <c r="H64" s="17">
        <f t="shared" si="18"/>
        <v>339479.6652230256</v>
      </c>
      <c r="I64" s="17">
        <f t="shared" si="18"/>
        <v>387976.76025488647</v>
      </c>
      <c r="J64" s="17">
        <f t="shared" si="18"/>
        <v>484970.95031860803</v>
      </c>
      <c r="K64" s="17">
        <f t="shared" si="18"/>
        <v>533468.04535046883</v>
      </c>
      <c r="L64" s="36">
        <f t="shared" si="18"/>
        <v>630462.23541419045</v>
      </c>
    </row>
    <row r="65" spans="1:12" x14ac:dyDescent="0.25">
      <c r="A65" s="35" t="s">
        <v>130</v>
      </c>
      <c r="B65" s="17" t="s">
        <v>7</v>
      </c>
      <c r="C65" s="17">
        <f>C63*$E$62</f>
        <v>193988.38012744323</v>
      </c>
      <c r="D65" s="17">
        <f t="shared" ref="D65:L65" si="19">D63*$E$62</f>
        <v>193988.38012744323</v>
      </c>
      <c r="E65" s="17">
        <f t="shared" si="19"/>
        <v>193988.38012744323</v>
      </c>
      <c r="F65" s="17">
        <f t="shared" si="19"/>
        <v>193988.38012744323</v>
      </c>
      <c r="G65" s="17">
        <f t="shared" si="19"/>
        <v>193988.38012744323</v>
      </c>
      <c r="H65" s="17">
        <f t="shared" si="19"/>
        <v>193988.38012744323</v>
      </c>
      <c r="I65" s="17">
        <f t="shared" si="19"/>
        <v>193988.38012744323</v>
      </c>
      <c r="J65" s="17">
        <f t="shared" si="19"/>
        <v>193988.38012744323</v>
      </c>
      <c r="K65" s="17">
        <f t="shared" si="19"/>
        <v>193988.38012744323</v>
      </c>
      <c r="L65" s="36">
        <f t="shared" si="19"/>
        <v>193988.38012744323</v>
      </c>
    </row>
    <row r="66" spans="1:12" x14ac:dyDescent="0.25">
      <c r="A66" s="35" t="s">
        <v>123</v>
      </c>
      <c r="B66" s="17" t="s">
        <v>8</v>
      </c>
      <c r="C66" s="17">
        <f>'NO TOCAR'!$B$11</f>
        <v>237785.294016</v>
      </c>
      <c r="D66" s="17">
        <f>C66+'NO TOCAR'!$B$13</f>
        <v>248593.70678400001</v>
      </c>
      <c r="E66" s="17">
        <f>D66+'NO TOCAR'!$B$13</f>
        <v>259402.11955200002</v>
      </c>
      <c r="F66" s="17">
        <f>E66+'NO TOCAR'!$B$13</f>
        <v>270210.53232</v>
      </c>
      <c r="G66" s="17">
        <f>F66+'NO TOCAR'!$B$13</f>
        <v>281018.94508799998</v>
      </c>
      <c r="H66" s="17">
        <f>G66+'NO TOCAR'!$B$13</f>
        <v>291827.35785599996</v>
      </c>
      <c r="I66" s="17">
        <f>H66+'NO TOCAR'!$B$13</f>
        <v>302635.77062399994</v>
      </c>
      <c r="J66" s="17">
        <f>I66+'NO TOCAR'!$B$13+'NO TOCAR'!$B$13</f>
        <v>324252.5961599999</v>
      </c>
      <c r="K66" s="17">
        <f>J66+'NO TOCAR'!$B$13</f>
        <v>335061.00892799988</v>
      </c>
      <c r="L66" s="36">
        <f>K66+'NO TOCAR'!$B$13+'NO TOCAR'!$B$13</f>
        <v>356677.83446399984</v>
      </c>
    </row>
    <row r="67" spans="1:12" x14ac:dyDescent="0.25">
      <c r="A67" s="35" t="s">
        <v>131</v>
      </c>
      <c r="B67" s="17" t="s">
        <v>9</v>
      </c>
      <c r="C67" s="17">
        <f>(C66+C65+C64+C63)*$E$8</f>
        <v>405495.52581030916</v>
      </c>
      <c r="D67" s="17">
        <f t="shared" ref="D67:L67" si="20">(D66+D65+D64+D63)*$E$8</f>
        <v>429217.72893025348</v>
      </c>
      <c r="E67" s="17">
        <f t="shared" si="20"/>
        <v>452939.93205019779</v>
      </c>
      <c r="F67" s="17">
        <f t="shared" si="20"/>
        <v>476662.13517014211</v>
      </c>
      <c r="G67" s="17">
        <f t="shared" si="20"/>
        <v>500384.33829008642</v>
      </c>
      <c r="H67" s="17">
        <f t="shared" si="20"/>
        <v>524106.54141003074</v>
      </c>
      <c r="I67" s="17">
        <f t="shared" si="20"/>
        <v>547828.744529975</v>
      </c>
      <c r="J67" s="17">
        <f t="shared" si="20"/>
        <v>595273.15076986363</v>
      </c>
      <c r="K67" s="17">
        <f t="shared" si="20"/>
        <v>618995.35388980794</v>
      </c>
      <c r="L67" s="36">
        <f t="shared" si="20"/>
        <v>666439.76012969669</v>
      </c>
    </row>
    <row r="68" spans="1:12" x14ac:dyDescent="0.25">
      <c r="A68" s="35" t="s">
        <v>123</v>
      </c>
      <c r="B68" s="17" t="s">
        <v>10</v>
      </c>
      <c r="C68" s="17">
        <f>'NO TOCAR'!$E$4</f>
        <v>16450</v>
      </c>
      <c r="D68" s="17">
        <f>'NO TOCAR'!$E$4</f>
        <v>16450</v>
      </c>
      <c r="E68" s="17">
        <f>'NO TOCAR'!$E$4</f>
        <v>16450</v>
      </c>
      <c r="F68" s="17">
        <f>'NO TOCAR'!$E$4</f>
        <v>16450</v>
      </c>
      <c r="G68" s="17">
        <f>'NO TOCAR'!$E$4</f>
        <v>16450</v>
      </c>
      <c r="H68" s="17">
        <f>'NO TOCAR'!$E$4</f>
        <v>16450</v>
      </c>
      <c r="I68" s="17">
        <f>'NO TOCAR'!$E$4</f>
        <v>16450</v>
      </c>
      <c r="J68" s="17">
        <f>'NO TOCAR'!$E$4</f>
        <v>16450</v>
      </c>
      <c r="K68" s="17">
        <f>'NO TOCAR'!$E$4</f>
        <v>16450</v>
      </c>
      <c r="L68" s="36">
        <f>'NO TOCAR'!$E$4</f>
        <v>16450</v>
      </c>
    </row>
    <row r="69" spans="1:12" x14ac:dyDescent="0.25">
      <c r="A69" s="35" t="s">
        <v>52</v>
      </c>
      <c r="B69" s="17" t="s">
        <v>11</v>
      </c>
      <c r="C69" s="17">
        <f>'NO TOCAR'!$B$15</f>
        <v>26911.909727999999</v>
      </c>
      <c r="D69" s="17">
        <f>'NO TOCAR'!$B$15</f>
        <v>26911.909727999999</v>
      </c>
      <c r="E69" s="17">
        <f>'NO TOCAR'!$B$15</f>
        <v>26911.909727999999</v>
      </c>
      <c r="F69" s="17">
        <f>'NO TOCAR'!$B$15</f>
        <v>26911.909727999999</v>
      </c>
      <c r="G69" s="17">
        <f>'NO TOCAR'!$B$15</f>
        <v>26911.909727999999</v>
      </c>
      <c r="H69" s="17">
        <f>'NO TOCAR'!$B$15</f>
        <v>26911.909727999999</v>
      </c>
      <c r="I69" s="17">
        <f>'NO TOCAR'!$B$15</f>
        <v>26911.909727999999</v>
      </c>
      <c r="J69" s="17">
        <f>'NO TOCAR'!$B$15</f>
        <v>26911.909727999999</v>
      </c>
      <c r="K69" s="17">
        <f>'NO TOCAR'!$B$15</f>
        <v>26911.909727999999</v>
      </c>
      <c r="L69" s="36">
        <f>'NO TOCAR'!$B$15</f>
        <v>26911.909727999999</v>
      </c>
    </row>
    <row r="70" spans="1:12" x14ac:dyDescent="0.25">
      <c r="A70" s="35" t="s">
        <v>129</v>
      </c>
      <c r="B70" s="17" t="s">
        <v>12</v>
      </c>
      <c r="C70" s="17">
        <f>'NO TOCAR'!$F$4</f>
        <v>6397.22</v>
      </c>
      <c r="D70" s="17">
        <f>'NO TOCAR'!$F$4</f>
        <v>6397.22</v>
      </c>
      <c r="E70" s="17">
        <f>'NO TOCAR'!$F$4</f>
        <v>6397.22</v>
      </c>
      <c r="F70" s="17">
        <f>'NO TOCAR'!$F$4</f>
        <v>6397.22</v>
      </c>
      <c r="G70" s="17">
        <f>'NO TOCAR'!$F$4</f>
        <v>6397.22</v>
      </c>
      <c r="H70" s="17">
        <f>'NO TOCAR'!$F$4</f>
        <v>6397.22</v>
      </c>
      <c r="I70" s="17">
        <f>'NO TOCAR'!$F$4</f>
        <v>6397.22</v>
      </c>
      <c r="J70" s="17">
        <f>'NO TOCAR'!$F$4</f>
        <v>6397.22</v>
      </c>
      <c r="K70" s="17">
        <f>'NO TOCAR'!$F$4</f>
        <v>6397.22</v>
      </c>
      <c r="L70" s="36">
        <f>'NO TOCAR'!$F$4</f>
        <v>6397.22</v>
      </c>
    </row>
    <row r="71" spans="1:12" x14ac:dyDescent="0.25">
      <c r="A71" s="35" t="s">
        <v>126</v>
      </c>
      <c r="B71" s="17" t="s">
        <v>13</v>
      </c>
      <c r="C71" s="17">
        <f>'NO TOCAR'!$B$17</f>
        <v>131933.68358400001</v>
      </c>
      <c r="D71" s="17">
        <f>'NO TOCAR'!$D$17</f>
        <v>61258.168511999997</v>
      </c>
      <c r="E71" s="17">
        <f>'NO TOCAR'!$F$17</f>
        <v>40722.394176000002</v>
      </c>
      <c r="F71" s="17"/>
      <c r="G71" s="17"/>
      <c r="H71" s="17"/>
      <c r="I71" s="17"/>
      <c r="J71" s="17"/>
      <c r="K71" s="17"/>
      <c r="L71" s="36"/>
    </row>
    <row r="72" spans="1:12" x14ac:dyDescent="0.25">
      <c r="A72" s="35" t="s">
        <v>127</v>
      </c>
      <c r="B72" s="17" t="s">
        <v>14</v>
      </c>
      <c r="C72" s="17">
        <f>'NO TOCAR'!$E$5</f>
        <v>12250</v>
      </c>
      <c r="D72" s="17">
        <f>'NO TOCAR'!$E$5</f>
        <v>12250</v>
      </c>
      <c r="E72" s="17">
        <f>'NO TOCAR'!$E$5</f>
        <v>12250</v>
      </c>
      <c r="F72" s="17">
        <f>'NO TOCAR'!$E$5</f>
        <v>12250</v>
      </c>
      <c r="G72" s="17">
        <f>'NO TOCAR'!$E$5</f>
        <v>12250</v>
      </c>
      <c r="H72" s="17">
        <f>'NO TOCAR'!$E$5</f>
        <v>12250</v>
      </c>
      <c r="I72" s="17">
        <f>'NO TOCAR'!$E$5</f>
        <v>12250</v>
      </c>
      <c r="J72" s="17">
        <f>'NO TOCAR'!$E$5</f>
        <v>12250</v>
      </c>
      <c r="K72" s="17">
        <f>'NO TOCAR'!$E$5</f>
        <v>12250</v>
      </c>
      <c r="L72" s="36">
        <f>'NO TOCAR'!$E$5</f>
        <v>12250</v>
      </c>
    </row>
    <row r="73" spans="1:12" x14ac:dyDescent="0.25">
      <c r="A73" s="35"/>
      <c r="B73" s="17" t="s">
        <v>15</v>
      </c>
      <c r="C73" s="17">
        <f>'NO TOCAR'!$B$19</f>
        <v>14429.372854400001</v>
      </c>
      <c r="D73" s="17">
        <f>'NO TOCAR'!$B$19</f>
        <v>14429.372854400001</v>
      </c>
      <c r="E73" s="17">
        <f>'NO TOCAR'!$B$19</f>
        <v>14429.372854400001</v>
      </c>
      <c r="F73" s="17">
        <f>'NO TOCAR'!$B$19</f>
        <v>14429.372854400001</v>
      </c>
      <c r="G73" s="17">
        <f>'NO TOCAR'!$B$19</f>
        <v>14429.372854400001</v>
      </c>
      <c r="H73" s="17">
        <f>'NO TOCAR'!$B$19</f>
        <v>14429.372854400001</v>
      </c>
      <c r="I73" s="17">
        <f>'NO TOCAR'!$B$19</f>
        <v>14429.372854400001</v>
      </c>
      <c r="J73" s="17">
        <f>'NO TOCAR'!$B$19</f>
        <v>14429.372854400001</v>
      </c>
      <c r="K73" s="17">
        <f>'NO TOCAR'!$B$19</f>
        <v>14429.372854400001</v>
      </c>
      <c r="L73" s="36">
        <f>'NO TOCAR'!$B$19</f>
        <v>14429.372854400001</v>
      </c>
    </row>
    <row r="74" spans="1:12" x14ac:dyDescent="0.25">
      <c r="A74" s="35"/>
      <c r="B74" s="17" t="s">
        <v>16</v>
      </c>
      <c r="C74" s="17">
        <f>'NO TOCAR'!$B$21</f>
        <v>72852.823583999998</v>
      </c>
      <c r="D74" s="17">
        <f>'NO TOCAR'!$B$21</f>
        <v>72852.823583999998</v>
      </c>
      <c r="E74" s="17">
        <f>'NO TOCAR'!$B$21</f>
        <v>72852.823583999998</v>
      </c>
      <c r="F74" s="17">
        <f>'NO TOCAR'!$B$21</f>
        <v>72852.823583999998</v>
      </c>
      <c r="G74" s="17">
        <f>'NO TOCAR'!$B$21</f>
        <v>72852.823583999998</v>
      </c>
      <c r="H74" s="17">
        <f>'NO TOCAR'!$B$21</f>
        <v>72852.823583999998</v>
      </c>
      <c r="I74" s="17">
        <f>'NO TOCAR'!$B$21</f>
        <v>72852.823583999998</v>
      </c>
      <c r="J74" s="17">
        <f>'NO TOCAR'!$B$21</f>
        <v>72852.823583999998</v>
      </c>
      <c r="K74" s="17">
        <f>'NO TOCAR'!$B$21</f>
        <v>72852.823583999998</v>
      </c>
      <c r="L74" s="36">
        <f>'NO TOCAR'!$B$21</f>
        <v>72852.823583999998</v>
      </c>
    </row>
    <row r="75" spans="1:12" x14ac:dyDescent="0.25">
      <c r="A75" s="35"/>
      <c r="B75" s="33" t="s">
        <v>17</v>
      </c>
      <c r="C75" s="33">
        <f>SUM(C63:C74)</f>
        <v>1700459.3500864818</v>
      </c>
      <c r="D75" s="33">
        <f t="shared" ref="D75:L75" si="21">SUM(D63:D74)</f>
        <v>1712811.5459342869</v>
      </c>
      <c r="E75" s="33">
        <f t="shared" si="21"/>
        <v>1775303.4825180923</v>
      </c>
      <c r="F75" s="33">
        <f t="shared" si="21"/>
        <v>1817608.7992618973</v>
      </c>
      <c r="G75" s="33">
        <f t="shared" si="21"/>
        <v>1900636.5101817022</v>
      </c>
      <c r="H75" s="33">
        <f t="shared" si="21"/>
        <v>1983664.2211015075</v>
      </c>
      <c r="I75" s="33">
        <f t="shared" si="21"/>
        <v>2066691.9320213124</v>
      </c>
      <c r="J75" s="33">
        <f t="shared" si="21"/>
        <v>2232747.3538609231</v>
      </c>
      <c r="K75" s="33">
        <f t="shared" si="21"/>
        <v>2315775.0647807284</v>
      </c>
      <c r="L75" s="40">
        <f t="shared" si="21"/>
        <v>2481830.4866203382</v>
      </c>
    </row>
    <row r="76" spans="1:12" x14ac:dyDescent="0.25">
      <c r="A76" s="35"/>
      <c r="B76" s="17" t="s">
        <v>18</v>
      </c>
      <c r="C76" s="17">
        <f>(C71+C70+C69+C68+C67+C66+C65+C64+C63)*21%</f>
        <v>336194.70226609719</v>
      </c>
      <c r="D76" s="17">
        <f t="shared" ref="D76:L76" si="22">(D71+D70+D69+D68+D67+D66+D65+D64+D63)*21%</f>
        <v>338788.6633941363</v>
      </c>
      <c r="E76" s="17">
        <f t="shared" si="22"/>
        <v>351911.97007673536</v>
      </c>
      <c r="F76" s="17">
        <f t="shared" si="22"/>
        <v>360796.08659293439</v>
      </c>
      <c r="G76" s="17">
        <f t="shared" si="22"/>
        <v>378231.9058860935</v>
      </c>
      <c r="H76" s="17">
        <f t="shared" si="22"/>
        <v>395667.72517925256</v>
      </c>
      <c r="I76" s="17">
        <f t="shared" si="22"/>
        <v>413103.54447241162</v>
      </c>
      <c r="J76" s="17">
        <f t="shared" si="22"/>
        <v>447975.1830587298</v>
      </c>
      <c r="K76" s="17">
        <f t="shared" si="22"/>
        <v>465411.00235188886</v>
      </c>
      <c r="L76" s="36">
        <f t="shared" si="22"/>
        <v>500282.64093820698</v>
      </c>
    </row>
    <row r="77" spans="1:12" x14ac:dyDescent="0.25">
      <c r="A77" s="35"/>
      <c r="B77" s="17" t="s">
        <v>19</v>
      </c>
      <c r="C77" s="17">
        <f>(C71+C70+C69+C68+C67+C66+C65+C64+C63)*7%</f>
        <v>112064.90075536574</v>
      </c>
      <c r="D77" s="17">
        <f t="shared" ref="D77:L77" si="23">(D71+D70+D69+D68+D67+D66+D65+D64+D63)*7%</f>
        <v>112929.5544647121</v>
      </c>
      <c r="E77" s="17">
        <f t="shared" si="23"/>
        <v>117303.99002557846</v>
      </c>
      <c r="F77" s="17">
        <f t="shared" si="23"/>
        <v>120265.36219764482</v>
      </c>
      <c r="G77" s="17">
        <f t="shared" si="23"/>
        <v>126077.30196203118</v>
      </c>
      <c r="H77" s="17">
        <f t="shared" si="23"/>
        <v>131889.24172641753</v>
      </c>
      <c r="I77" s="17">
        <f t="shared" si="23"/>
        <v>137701.18149080389</v>
      </c>
      <c r="J77" s="17">
        <f t="shared" si="23"/>
        <v>149325.06101957662</v>
      </c>
      <c r="K77" s="17">
        <f t="shared" si="23"/>
        <v>155137.00078396295</v>
      </c>
      <c r="L77" s="36">
        <f t="shared" si="23"/>
        <v>166760.88031273568</v>
      </c>
    </row>
    <row r="78" spans="1:12" x14ac:dyDescent="0.25">
      <c r="A78" s="35"/>
      <c r="B78" s="17" t="s">
        <v>20</v>
      </c>
      <c r="C78" s="17">
        <f>'NO TOCAR'!$B$22</f>
        <v>1429.82</v>
      </c>
      <c r="D78" s="17">
        <f>'NO TOCAR'!$B$22</f>
        <v>1429.82</v>
      </c>
      <c r="E78" s="17">
        <f>'NO TOCAR'!$B$22</f>
        <v>1429.82</v>
      </c>
      <c r="F78" s="17">
        <f>'NO TOCAR'!$B$22</f>
        <v>1429.82</v>
      </c>
      <c r="G78" s="17">
        <f>'NO TOCAR'!$B$22</f>
        <v>1429.82</v>
      </c>
      <c r="H78" s="17">
        <f>'NO TOCAR'!$B$22</f>
        <v>1429.82</v>
      </c>
      <c r="I78" s="17">
        <f>'NO TOCAR'!$B$22</f>
        <v>1429.82</v>
      </c>
      <c r="J78" s="17">
        <f>'NO TOCAR'!$B$22</f>
        <v>1429.82</v>
      </c>
      <c r="K78" s="17">
        <f>'NO TOCAR'!$B$22</f>
        <v>1429.82</v>
      </c>
      <c r="L78" s="36">
        <f>'NO TOCAR'!$B$22</f>
        <v>1429.82</v>
      </c>
    </row>
    <row r="79" spans="1:12" x14ac:dyDescent="0.25">
      <c r="A79" s="35"/>
      <c r="B79" s="17" t="s">
        <v>220</v>
      </c>
      <c r="C79" s="17">
        <f>(C63+C64+C65+C66+C67+C68+C69+C70+C71)*1%</f>
        <v>16009.271536480819</v>
      </c>
      <c r="D79" s="17">
        <f t="shared" ref="D79:L79" si="24">(D63+D64+D65+D66+D67+D68+D69+D70+D71)*1%</f>
        <v>16132.793494958871</v>
      </c>
      <c r="E79" s="17">
        <f t="shared" si="24"/>
        <v>16757.712860796921</v>
      </c>
      <c r="F79" s="17">
        <f t="shared" si="24"/>
        <v>17180.766028234975</v>
      </c>
      <c r="G79" s="17">
        <f t="shared" si="24"/>
        <v>18011.043137433026</v>
      </c>
      <c r="H79" s="17">
        <f t="shared" si="24"/>
        <v>18841.320246631076</v>
      </c>
      <c r="I79" s="17">
        <f t="shared" si="24"/>
        <v>19671.597355829126</v>
      </c>
      <c r="J79" s="17">
        <f t="shared" si="24"/>
        <v>21332.15157422523</v>
      </c>
      <c r="K79" s="17">
        <f t="shared" si="24"/>
        <v>22162.428683423284</v>
      </c>
      <c r="L79" s="17">
        <f t="shared" si="24"/>
        <v>23822.982901819381</v>
      </c>
    </row>
    <row r="80" spans="1:12" x14ac:dyDescent="0.25">
      <c r="A80" s="35"/>
      <c r="B80" s="33" t="s">
        <v>22</v>
      </c>
      <c r="C80" s="33">
        <f>SUM(C76:C79)</f>
        <v>465698.69455794373</v>
      </c>
      <c r="D80" s="33">
        <f t="shared" ref="D80:L80" si="25">SUM(D76:D79)</f>
        <v>469280.8313538073</v>
      </c>
      <c r="E80" s="33">
        <f t="shared" si="25"/>
        <v>487403.4929631108</v>
      </c>
      <c r="F80" s="33">
        <f t="shared" si="25"/>
        <v>499672.03481881419</v>
      </c>
      <c r="G80" s="33">
        <f t="shared" si="25"/>
        <v>523750.07098555769</v>
      </c>
      <c r="H80" s="33">
        <f t="shared" si="25"/>
        <v>547828.10715230112</v>
      </c>
      <c r="I80" s="33">
        <f t="shared" si="25"/>
        <v>571906.14331904461</v>
      </c>
      <c r="J80" s="33">
        <f t="shared" si="25"/>
        <v>620062.21565253171</v>
      </c>
      <c r="K80" s="33">
        <f t="shared" si="25"/>
        <v>644140.25181927509</v>
      </c>
      <c r="L80" s="33">
        <f t="shared" si="25"/>
        <v>692296.32415276207</v>
      </c>
    </row>
    <row r="81" spans="1:12" x14ac:dyDescent="0.25">
      <c r="A81" s="35"/>
      <c r="B81" s="50" t="s">
        <v>21</v>
      </c>
      <c r="C81" s="50">
        <f>C75-C80</f>
        <v>1234760.6555285379</v>
      </c>
      <c r="D81" s="50">
        <f t="shared" ref="D81:L81" si="26">D75-D80</f>
        <v>1243530.7145804795</v>
      </c>
      <c r="E81" s="50">
        <f t="shared" si="26"/>
        <v>1287899.9895549815</v>
      </c>
      <c r="F81" s="50">
        <f t="shared" si="26"/>
        <v>1317936.7644430832</v>
      </c>
      <c r="G81" s="50">
        <f t="shared" si="26"/>
        <v>1376886.4391961445</v>
      </c>
      <c r="H81" s="50">
        <f t="shared" si="26"/>
        <v>1435836.1139492064</v>
      </c>
      <c r="I81" s="50">
        <f t="shared" si="26"/>
        <v>1494785.7887022677</v>
      </c>
      <c r="J81" s="50">
        <f t="shared" si="26"/>
        <v>1612685.1382083914</v>
      </c>
      <c r="K81" s="50">
        <f t="shared" si="26"/>
        <v>1671634.8129614533</v>
      </c>
      <c r="L81" s="51">
        <f t="shared" si="26"/>
        <v>1789534.1624675761</v>
      </c>
    </row>
    <row r="82" spans="1:12" x14ac:dyDescent="0.25">
      <c r="A82" s="3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36"/>
    </row>
    <row r="83" spans="1:12" x14ac:dyDescent="0.25">
      <c r="A83" s="35"/>
      <c r="B83" s="28" t="s">
        <v>0</v>
      </c>
      <c r="C83" s="29">
        <v>1315</v>
      </c>
      <c r="D83" s="17"/>
      <c r="E83" s="17"/>
      <c r="F83" s="17"/>
      <c r="G83" s="17"/>
      <c r="H83" s="17"/>
      <c r="I83" s="17"/>
      <c r="J83" s="17"/>
      <c r="K83" s="17"/>
      <c r="L83" s="36"/>
    </row>
    <row r="84" spans="1:12" x14ac:dyDescent="0.25">
      <c r="A84" s="37" t="s">
        <v>115</v>
      </c>
      <c r="B84" s="30" t="s">
        <v>116</v>
      </c>
      <c r="C84" s="30" t="s">
        <v>117</v>
      </c>
      <c r="D84" s="30" t="s">
        <v>118</v>
      </c>
      <c r="E84" s="30" t="s">
        <v>119</v>
      </c>
      <c r="F84" s="30" t="s">
        <v>120</v>
      </c>
      <c r="G84" s="30" t="s">
        <v>121</v>
      </c>
      <c r="H84" s="30" t="s">
        <v>122</v>
      </c>
      <c r="I84" s="30" t="s">
        <v>124</v>
      </c>
      <c r="J84" s="30" t="s">
        <v>125</v>
      </c>
      <c r="K84" s="30" t="s">
        <v>128</v>
      </c>
      <c r="L84" s="36"/>
    </row>
    <row r="85" spans="1:12" x14ac:dyDescent="0.25">
      <c r="A85" s="37" t="s">
        <v>1</v>
      </c>
      <c r="B85" s="30">
        <v>25</v>
      </c>
      <c r="C85" s="30">
        <v>20</v>
      </c>
      <c r="D85" s="30">
        <v>20</v>
      </c>
      <c r="E85" s="30">
        <v>25</v>
      </c>
      <c r="F85" s="30">
        <v>25</v>
      </c>
      <c r="G85" s="30">
        <v>25</v>
      </c>
      <c r="H85" s="30">
        <v>25</v>
      </c>
      <c r="I85" s="30">
        <v>25</v>
      </c>
      <c r="J85" s="30">
        <v>25</v>
      </c>
      <c r="K85" s="30">
        <v>20</v>
      </c>
      <c r="L85" s="36"/>
    </row>
    <row r="86" spans="1:12" x14ac:dyDescent="0.25">
      <c r="A86" s="35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36"/>
    </row>
    <row r="87" spans="1:12" x14ac:dyDescent="0.25">
      <c r="A87" s="35"/>
      <c r="B87" s="28" t="s">
        <v>3</v>
      </c>
      <c r="C87" s="17">
        <v>4</v>
      </c>
      <c r="D87" s="17">
        <v>6</v>
      </c>
      <c r="E87" s="17">
        <v>9</v>
      </c>
      <c r="F87" s="17">
        <v>11</v>
      </c>
      <c r="G87" s="17">
        <v>14</v>
      </c>
      <c r="H87" s="17">
        <v>16</v>
      </c>
      <c r="I87" s="17">
        <v>19</v>
      </c>
      <c r="J87" s="17">
        <v>21</v>
      </c>
      <c r="K87" s="17">
        <v>23</v>
      </c>
      <c r="L87" s="36" t="s">
        <v>4</v>
      </c>
    </row>
    <row r="88" spans="1:12" x14ac:dyDescent="0.25">
      <c r="A88" s="35" t="s">
        <v>56</v>
      </c>
      <c r="B88" s="28" t="s">
        <v>2</v>
      </c>
      <c r="C88" s="31">
        <v>0.2</v>
      </c>
      <c r="D88" s="31">
        <v>0.3</v>
      </c>
      <c r="E88" s="31">
        <v>0.4</v>
      </c>
      <c r="F88" s="31">
        <v>0.5</v>
      </c>
      <c r="G88" s="31">
        <v>0.6</v>
      </c>
      <c r="H88" s="31">
        <v>0.7</v>
      </c>
      <c r="I88" s="31">
        <v>0.8</v>
      </c>
      <c r="J88" s="31">
        <v>1</v>
      </c>
      <c r="K88" s="31">
        <v>1.1000000000000001</v>
      </c>
      <c r="L88" s="39">
        <v>1.3</v>
      </c>
    </row>
    <row r="89" spans="1:12" ht="18.75" x14ac:dyDescent="0.3">
      <c r="A89" s="35"/>
      <c r="B89" s="28" t="s">
        <v>7</v>
      </c>
      <c r="C89" s="31">
        <v>0.1</v>
      </c>
      <c r="D89" s="31">
        <v>0.2</v>
      </c>
      <c r="E89" s="31">
        <v>0.4</v>
      </c>
      <c r="F89" s="32">
        <v>0.8</v>
      </c>
      <c r="G89" s="31"/>
      <c r="H89" s="31"/>
      <c r="I89" s="31"/>
      <c r="J89" s="31"/>
      <c r="K89" s="31"/>
      <c r="L89" s="39"/>
    </row>
    <row r="90" spans="1:12" x14ac:dyDescent="0.25">
      <c r="A90" s="35" t="s">
        <v>32</v>
      </c>
      <c r="B90" s="17" t="s">
        <v>5</v>
      </c>
      <c r="C90" s="17">
        <f>('NO TOCAR'!$B$9*Hoja1!$C$2)</f>
        <v>484970.95031860803</v>
      </c>
      <c r="D90" s="17">
        <f>('NO TOCAR'!$B$9*Hoja1!$C$2)</f>
        <v>484970.95031860803</v>
      </c>
      <c r="E90" s="17">
        <f>('NO TOCAR'!$B$9*Hoja1!$C$2)</f>
        <v>484970.95031860803</v>
      </c>
      <c r="F90" s="17">
        <f>('NO TOCAR'!$B$9*Hoja1!$C$2)</f>
        <v>484970.95031860803</v>
      </c>
      <c r="G90" s="17">
        <f>('NO TOCAR'!$B$9*Hoja1!$C$2)</f>
        <v>484970.95031860803</v>
      </c>
      <c r="H90" s="17">
        <f>('NO TOCAR'!$B$9*Hoja1!$C$2)</f>
        <v>484970.95031860803</v>
      </c>
      <c r="I90" s="17">
        <f>('NO TOCAR'!$B$9*Hoja1!$C$2)</f>
        <v>484970.95031860803</v>
      </c>
      <c r="J90" s="17">
        <f>('NO TOCAR'!$B$9*Hoja1!$C$2)</f>
        <v>484970.95031860803</v>
      </c>
      <c r="K90" s="17">
        <f>('NO TOCAR'!$B$9*Hoja1!$C$2)</f>
        <v>484970.95031860803</v>
      </c>
      <c r="L90" s="36">
        <f>('NO TOCAR'!$B$9*Hoja1!$C$2)</f>
        <v>484970.95031860803</v>
      </c>
    </row>
    <row r="91" spans="1:12" x14ac:dyDescent="0.25">
      <c r="A91" s="35" t="s">
        <v>33</v>
      </c>
      <c r="B91" s="17" t="s">
        <v>6</v>
      </c>
      <c r="C91" s="17">
        <f>C90*C88</f>
        <v>96994.190063721617</v>
      </c>
      <c r="D91" s="17">
        <f>D90*D88</f>
        <v>145491.2850955824</v>
      </c>
      <c r="E91" s="17">
        <f t="shared" ref="E91:L91" si="27">E90*E88</f>
        <v>193988.38012744323</v>
      </c>
      <c r="F91" s="17">
        <f t="shared" si="27"/>
        <v>242485.47515930401</v>
      </c>
      <c r="G91" s="17">
        <f t="shared" si="27"/>
        <v>290982.57019116479</v>
      </c>
      <c r="H91" s="17">
        <f t="shared" si="27"/>
        <v>339479.6652230256</v>
      </c>
      <c r="I91" s="17">
        <f t="shared" si="27"/>
        <v>387976.76025488647</v>
      </c>
      <c r="J91" s="17">
        <f t="shared" si="27"/>
        <v>484970.95031860803</v>
      </c>
      <c r="K91" s="17">
        <f t="shared" si="27"/>
        <v>533468.04535046883</v>
      </c>
      <c r="L91" s="36">
        <f t="shared" si="27"/>
        <v>630462.23541419045</v>
      </c>
    </row>
    <row r="92" spans="1:12" x14ac:dyDescent="0.25">
      <c r="A92" s="35" t="s">
        <v>130</v>
      </c>
      <c r="B92" s="17" t="s">
        <v>7</v>
      </c>
      <c r="C92" s="17">
        <f>C90*$F$89</f>
        <v>387976.76025488647</v>
      </c>
      <c r="D92" s="17">
        <f t="shared" ref="D92:L92" si="28">D90*$F$89</f>
        <v>387976.76025488647</v>
      </c>
      <c r="E92" s="17">
        <f t="shared" si="28"/>
        <v>387976.76025488647</v>
      </c>
      <c r="F92" s="17">
        <f t="shared" si="28"/>
        <v>387976.76025488647</v>
      </c>
      <c r="G92" s="17">
        <f t="shared" si="28"/>
        <v>387976.76025488647</v>
      </c>
      <c r="H92" s="17">
        <f t="shared" si="28"/>
        <v>387976.76025488647</v>
      </c>
      <c r="I92" s="17">
        <f t="shared" si="28"/>
        <v>387976.76025488647</v>
      </c>
      <c r="J92" s="17">
        <f t="shared" si="28"/>
        <v>387976.76025488647</v>
      </c>
      <c r="K92" s="17">
        <f t="shared" si="28"/>
        <v>387976.76025488647</v>
      </c>
      <c r="L92" s="36">
        <f t="shared" si="28"/>
        <v>387976.76025488647</v>
      </c>
    </row>
    <row r="93" spans="1:12" x14ac:dyDescent="0.25">
      <c r="A93" s="35" t="s">
        <v>123</v>
      </c>
      <c r="B93" s="17" t="s">
        <v>8</v>
      </c>
      <c r="C93" s="17">
        <f>'NO TOCAR'!$B$11</f>
        <v>237785.294016</v>
      </c>
      <c r="D93" s="17">
        <f>C93+'NO TOCAR'!$B$13</f>
        <v>248593.70678400001</v>
      </c>
      <c r="E93" s="17">
        <f>D93+'NO TOCAR'!$B$13</f>
        <v>259402.11955200002</v>
      </c>
      <c r="F93" s="17">
        <f>E93+'NO TOCAR'!$B$13</f>
        <v>270210.53232</v>
      </c>
      <c r="G93" s="17">
        <f>F93+'NO TOCAR'!$B$13</f>
        <v>281018.94508799998</v>
      </c>
      <c r="H93" s="17">
        <f>G93+'NO TOCAR'!$B$13</f>
        <v>291827.35785599996</v>
      </c>
      <c r="I93" s="17">
        <f>H93+'NO TOCAR'!$B$13</f>
        <v>302635.77062399994</v>
      </c>
      <c r="J93" s="17">
        <f>I93+'NO TOCAR'!$B$13+'NO TOCAR'!$B$13</f>
        <v>324252.5961599999</v>
      </c>
      <c r="K93" s="17">
        <f>J93+'NO TOCAR'!$B$13</f>
        <v>335061.00892799988</v>
      </c>
      <c r="L93" s="36">
        <f>K93+'NO TOCAR'!$B$13+'NO TOCAR'!$B$13</f>
        <v>356677.83446399984</v>
      </c>
    </row>
    <row r="94" spans="1:12" x14ac:dyDescent="0.25">
      <c r="A94" s="35" t="s">
        <v>131</v>
      </c>
      <c r="B94" s="17" t="s">
        <v>9</v>
      </c>
      <c r="C94" s="17">
        <f>(C93+C92+C91+C90)*$E$8</f>
        <v>483090.87786128646</v>
      </c>
      <c r="D94" s="17">
        <f t="shared" ref="D94:L94" si="29">(D93+D92+D91+D90)*$E$8</f>
        <v>506813.08098123077</v>
      </c>
      <c r="E94" s="17">
        <f t="shared" si="29"/>
        <v>530535.28410117503</v>
      </c>
      <c r="F94" s="17">
        <f t="shared" si="29"/>
        <v>554257.48722111934</v>
      </c>
      <c r="G94" s="17">
        <f t="shared" si="29"/>
        <v>577979.69034106366</v>
      </c>
      <c r="H94" s="17">
        <f t="shared" si="29"/>
        <v>601701.89346100797</v>
      </c>
      <c r="I94" s="17">
        <f t="shared" si="29"/>
        <v>625424.09658095229</v>
      </c>
      <c r="J94" s="17">
        <f t="shared" si="29"/>
        <v>672868.50282084104</v>
      </c>
      <c r="K94" s="17">
        <f t="shared" si="29"/>
        <v>696590.70594078535</v>
      </c>
      <c r="L94" s="36">
        <f t="shared" si="29"/>
        <v>744035.11218067398</v>
      </c>
    </row>
    <row r="95" spans="1:12" x14ac:dyDescent="0.25">
      <c r="A95" s="35" t="s">
        <v>123</v>
      </c>
      <c r="B95" s="17" t="s">
        <v>10</v>
      </c>
      <c r="C95" s="17">
        <f>'NO TOCAR'!$E$4</f>
        <v>16450</v>
      </c>
      <c r="D95" s="17">
        <f>'NO TOCAR'!$E$4</f>
        <v>16450</v>
      </c>
      <c r="E95" s="17">
        <f>'NO TOCAR'!$E$4</f>
        <v>16450</v>
      </c>
      <c r="F95" s="17">
        <f>'NO TOCAR'!$E$4</f>
        <v>16450</v>
      </c>
      <c r="G95" s="17">
        <f>'NO TOCAR'!$E$4</f>
        <v>16450</v>
      </c>
      <c r="H95" s="17">
        <f>'NO TOCAR'!$E$4</f>
        <v>16450</v>
      </c>
      <c r="I95" s="17">
        <f>'NO TOCAR'!$E$4</f>
        <v>16450</v>
      </c>
      <c r="J95" s="17">
        <f>'NO TOCAR'!$E$4</f>
        <v>16450</v>
      </c>
      <c r="K95" s="17">
        <f>'NO TOCAR'!$E$4</f>
        <v>16450</v>
      </c>
      <c r="L95" s="36">
        <f>'NO TOCAR'!$E$4</f>
        <v>16450</v>
      </c>
    </row>
    <row r="96" spans="1:12" x14ac:dyDescent="0.25">
      <c r="A96" s="35" t="s">
        <v>52</v>
      </c>
      <c r="B96" s="17" t="s">
        <v>11</v>
      </c>
      <c r="C96" s="17">
        <f>'NO TOCAR'!$B$15</f>
        <v>26911.909727999999</v>
      </c>
      <c r="D96" s="17">
        <f>'NO TOCAR'!$B$15</f>
        <v>26911.909727999999</v>
      </c>
      <c r="E96" s="17">
        <f>'NO TOCAR'!$B$15</f>
        <v>26911.909727999999</v>
      </c>
      <c r="F96" s="17">
        <f>'NO TOCAR'!$B$15</f>
        <v>26911.909727999999</v>
      </c>
      <c r="G96" s="17">
        <f>'NO TOCAR'!$B$15</f>
        <v>26911.909727999999</v>
      </c>
      <c r="H96" s="17">
        <f>'NO TOCAR'!$B$15</f>
        <v>26911.909727999999</v>
      </c>
      <c r="I96" s="17">
        <f>'NO TOCAR'!$B$15</f>
        <v>26911.909727999999</v>
      </c>
      <c r="J96" s="17">
        <f>'NO TOCAR'!$B$15</f>
        <v>26911.909727999999</v>
      </c>
      <c r="K96" s="17">
        <f>'NO TOCAR'!$B$15</f>
        <v>26911.909727999999</v>
      </c>
      <c r="L96" s="36">
        <f>'NO TOCAR'!$B$15</f>
        <v>26911.909727999999</v>
      </c>
    </row>
    <row r="97" spans="1:12" x14ac:dyDescent="0.25">
      <c r="A97" s="35" t="s">
        <v>129</v>
      </c>
      <c r="B97" s="17" t="s">
        <v>12</v>
      </c>
      <c r="C97" s="17">
        <f>'NO TOCAR'!$F$4</f>
        <v>6397.22</v>
      </c>
      <c r="D97" s="17">
        <f>'NO TOCAR'!$F$4</f>
        <v>6397.22</v>
      </c>
      <c r="E97" s="17">
        <f>'NO TOCAR'!$F$4</f>
        <v>6397.22</v>
      </c>
      <c r="F97" s="17">
        <f>'NO TOCAR'!$F$4</f>
        <v>6397.22</v>
      </c>
      <c r="G97" s="17">
        <f>'NO TOCAR'!$F$4</f>
        <v>6397.22</v>
      </c>
      <c r="H97" s="17">
        <f>'NO TOCAR'!$F$4</f>
        <v>6397.22</v>
      </c>
      <c r="I97" s="17">
        <f>'NO TOCAR'!$F$4</f>
        <v>6397.22</v>
      </c>
      <c r="J97" s="17">
        <f>'NO TOCAR'!$F$4</f>
        <v>6397.22</v>
      </c>
      <c r="K97" s="17">
        <f>'NO TOCAR'!$F$4</f>
        <v>6397.22</v>
      </c>
      <c r="L97" s="36">
        <f>'NO TOCAR'!$F$4</f>
        <v>6397.22</v>
      </c>
    </row>
    <row r="98" spans="1:12" x14ac:dyDescent="0.25">
      <c r="A98" s="35" t="s">
        <v>126</v>
      </c>
      <c r="B98" s="17" t="s">
        <v>13</v>
      </c>
      <c r="C98" s="17">
        <f>'NO TOCAR'!$B$17</f>
        <v>131933.68358400001</v>
      </c>
      <c r="D98" s="17">
        <f>'NO TOCAR'!$D$17</f>
        <v>61258.168511999997</v>
      </c>
      <c r="E98" s="17">
        <f>'NO TOCAR'!$F$17</f>
        <v>40722.394176000002</v>
      </c>
      <c r="F98" s="17"/>
      <c r="G98" s="17"/>
      <c r="H98" s="17"/>
      <c r="I98" s="17"/>
      <c r="J98" s="17"/>
      <c r="K98" s="17"/>
      <c r="L98" s="36"/>
    </row>
    <row r="99" spans="1:12" x14ac:dyDescent="0.25">
      <c r="A99" s="35" t="s">
        <v>127</v>
      </c>
      <c r="B99" s="17" t="s">
        <v>14</v>
      </c>
      <c r="C99" s="17">
        <f>'NO TOCAR'!$E$5</f>
        <v>12250</v>
      </c>
      <c r="D99" s="17">
        <f>'NO TOCAR'!$E$5</f>
        <v>12250</v>
      </c>
      <c r="E99" s="17">
        <f>'NO TOCAR'!$E$5</f>
        <v>12250</v>
      </c>
      <c r="F99" s="17">
        <f>'NO TOCAR'!$E$5</f>
        <v>12250</v>
      </c>
      <c r="G99" s="17">
        <f>'NO TOCAR'!$E$5</f>
        <v>12250</v>
      </c>
      <c r="H99" s="17">
        <f>'NO TOCAR'!$E$5</f>
        <v>12250</v>
      </c>
      <c r="I99" s="17">
        <f>'NO TOCAR'!$E$5</f>
        <v>12250</v>
      </c>
      <c r="J99" s="17">
        <f>'NO TOCAR'!$E$5</f>
        <v>12250</v>
      </c>
      <c r="K99" s="17">
        <f>'NO TOCAR'!$E$5</f>
        <v>12250</v>
      </c>
      <c r="L99" s="36">
        <f>'NO TOCAR'!$E$5</f>
        <v>12250</v>
      </c>
    </row>
    <row r="100" spans="1:12" x14ac:dyDescent="0.25">
      <c r="A100" s="35"/>
      <c r="B100" s="17" t="s">
        <v>15</v>
      </c>
      <c r="C100" s="17">
        <f>'NO TOCAR'!$B$19</f>
        <v>14429.372854400001</v>
      </c>
      <c r="D100" s="17">
        <f>'NO TOCAR'!$B$19</f>
        <v>14429.372854400001</v>
      </c>
      <c r="E100" s="17">
        <f>'NO TOCAR'!$B$19</f>
        <v>14429.372854400001</v>
      </c>
      <c r="F100" s="17">
        <f>'NO TOCAR'!$B$19</f>
        <v>14429.372854400001</v>
      </c>
      <c r="G100" s="17">
        <f>'NO TOCAR'!$B$19</f>
        <v>14429.372854400001</v>
      </c>
      <c r="H100" s="17">
        <f>'NO TOCAR'!$B$19</f>
        <v>14429.372854400001</v>
      </c>
      <c r="I100" s="17">
        <f>'NO TOCAR'!$B$19</f>
        <v>14429.372854400001</v>
      </c>
      <c r="J100" s="17">
        <f>'NO TOCAR'!$B$19</f>
        <v>14429.372854400001</v>
      </c>
      <c r="K100" s="17">
        <f>'NO TOCAR'!$B$19</f>
        <v>14429.372854400001</v>
      </c>
      <c r="L100" s="36">
        <f>'NO TOCAR'!$B$19</f>
        <v>14429.372854400001</v>
      </c>
    </row>
    <row r="101" spans="1:12" x14ac:dyDescent="0.25">
      <c r="A101" s="35"/>
      <c r="B101" s="17" t="s">
        <v>16</v>
      </c>
      <c r="C101" s="17">
        <f>'NO TOCAR'!$B$21</f>
        <v>72852.823583999998</v>
      </c>
      <c r="D101" s="17">
        <f>'NO TOCAR'!$B$21</f>
        <v>72852.823583999998</v>
      </c>
      <c r="E101" s="17">
        <f>'NO TOCAR'!$B$21</f>
        <v>72852.823583999998</v>
      </c>
      <c r="F101" s="17">
        <f>'NO TOCAR'!$B$21</f>
        <v>72852.823583999998</v>
      </c>
      <c r="G101" s="17">
        <f>'NO TOCAR'!$B$21</f>
        <v>72852.823583999998</v>
      </c>
      <c r="H101" s="17">
        <f>'NO TOCAR'!$B$21</f>
        <v>72852.823583999998</v>
      </c>
      <c r="I101" s="17">
        <f>'NO TOCAR'!$B$21</f>
        <v>72852.823583999998</v>
      </c>
      <c r="J101" s="17">
        <f>'NO TOCAR'!$B$21</f>
        <v>72852.823583999998</v>
      </c>
      <c r="K101" s="17">
        <f>'NO TOCAR'!$B$21</f>
        <v>72852.823583999998</v>
      </c>
      <c r="L101" s="36">
        <f>'NO TOCAR'!$B$21</f>
        <v>72852.823583999998</v>
      </c>
    </row>
    <row r="102" spans="1:12" x14ac:dyDescent="0.25">
      <c r="A102" s="35"/>
      <c r="B102" s="33" t="s">
        <v>17</v>
      </c>
      <c r="C102" s="33">
        <f>SUM(C90:C101)</f>
        <v>1972043.0822649025</v>
      </c>
      <c r="D102" s="33">
        <f t="shared" ref="D102:L102" si="30">SUM(D90:D101)</f>
        <v>1984395.2781127077</v>
      </c>
      <c r="E102" s="33">
        <f t="shared" si="30"/>
        <v>2046887.2146965126</v>
      </c>
      <c r="F102" s="33">
        <f t="shared" si="30"/>
        <v>2089192.5314403176</v>
      </c>
      <c r="G102" s="33">
        <f t="shared" si="30"/>
        <v>2172220.2423601234</v>
      </c>
      <c r="H102" s="33">
        <f t="shared" si="30"/>
        <v>2255247.9532799283</v>
      </c>
      <c r="I102" s="33">
        <f t="shared" si="30"/>
        <v>2338275.6641997332</v>
      </c>
      <c r="J102" s="33">
        <f t="shared" si="30"/>
        <v>2504331.0860393434</v>
      </c>
      <c r="K102" s="33">
        <f t="shared" si="30"/>
        <v>2587358.7969591487</v>
      </c>
      <c r="L102" s="40">
        <f t="shared" si="30"/>
        <v>2753414.2187987589</v>
      </c>
    </row>
    <row r="103" spans="1:12" x14ac:dyDescent="0.25">
      <c r="A103" s="35"/>
      <c r="B103" s="17" t="s">
        <v>18</v>
      </c>
      <c r="C103" s="17">
        <f>(C98+C97+C96+C95+C94+C93+C92+C91+C90)*21%</f>
        <v>393227.28602356551</v>
      </c>
      <c r="D103" s="17">
        <f t="shared" ref="D103:L103" si="31">(D98+D97+D96+D95+D94+D93+D92+D91+D90)*21%</f>
        <v>395821.24715160462</v>
      </c>
      <c r="E103" s="17">
        <f t="shared" si="31"/>
        <v>408944.55383420363</v>
      </c>
      <c r="F103" s="17">
        <f t="shared" si="31"/>
        <v>417828.67035040271</v>
      </c>
      <c r="G103" s="17">
        <f t="shared" si="31"/>
        <v>435264.48964356177</v>
      </c>
      <c r="H103" s="17">
        <f t="shared" si="31"/>
        <v>452700.30893672089</v>
      </c>
      <c r="I103" s="17">
        <f t="shared" si="31"/>
        <v>470136.12822987995</v>
      </c>
      <c r="J103" s="17">
        <f t="shared" si="31"/>
        <v>505007.76681619807</v>
      </c>
      <c r="K103" s="17">
        <f t="shared" si="31"/>
        <v>522443.58610935719</v>
      </c>
      <c r="L103" s="36">
        <f t="shared" si="31"/>
        <v>557315.22469567531</v>
      </c>
    </row>
    <row r="104" spans="1:12" x14ac:dyDescent="0.25">
      <c r="A104" s="35"/>
      <c r="B104" s="17" t="s">
        <v>19</v>
      </c>
      <c r="C104" s="17">
        <f>(C98+C97+C96+C95+C94+C93+C92+C91+C90)*7%</f>
        <v>131075.7620078552</v>
      </c>
      <c r="D104" s="17">
        <f t="shared" ref="D104:L104" si="32">(D98+D97+D96+D95+D94+D93+D92+D91+D90)*7%</f>
        <v>131940.41571720157</v>
      </c>
      <c r="E104" s="17">
        <f t="shared" si="32"/>
        <v>136314.85127806792</v>
      </c>
      <c r="F104" s="17">
        <f t="shared" si="32"/>
        <v>139276.22345013425</v>
      </c>
      <c r="G104" s="17">
        <f t="shared" si="32"/>
        <v>145088.16321452061</v>
      </c>
      <c r="H104" s="17">
        <f t="shared" si="32"/>
        <v>150900.102978907</v>
      </c>
      <c r="I104" s="17">
        <f t="shared" si="32"/>
        <v>156712.04274329334</v>
      </c>
      <c r="J104" s="17">
        <f t="shared" si="32"/>
        <v>168335.92227206606</v>
      </c>
      <c r="K104" s="17">
        <f t="shared" si="32"/>
        <v>174147.86203645242</v>
      </c>
      <c r="L104" s="36">
        <f t="shared" si="32"/>
        <v>185771.74156522515</v>
      </c>
    </row>
    <row r="105" spans="1:12" x14ac:dyDescent="0.25">
      <c r="A105" s="35"/>
      <c r="B105" s="17" t="s">
        <v>20</v>
      </c>
      <c r="C105" s="17">
        <f>'NO TOCAR'!$B$22</f>
        <v>1429.82</v>
      </c>
      <c r="D105" s="17">
        <f>'NO TOCAR'!$B$22</f>
        <v>1429.82</v>
      </c>
      <c r="E105" s="17">
        <f>'NO TOCAR'!$B$22</f>
        <v>1429.82</v>
      </c>
      <c r="F105" s="17">
        <f>'NO TOCAR'!$B$22</f>
        <v>1429.82</v>
      </c>
      <c r="G105" s="17">
        <f>'NO TOCAR'!$B$22</f>
        <v>1429.82</v>
      </c>
      <c r="H105" s="17">
        <f>'NO TOCAR'!$B$22</f>
        <v>1429.82</v>
      </c>
      <c r="I105" s="17">
        <f>'NO TOCAR'!$B$22</f>
        <v>1429.82</v>
      </c>
      <c r="J105" s="17">
        <f>'NO TOCAR'!$B$22</f>
        <v>1429.82</v>
      </c>
      <c r="K105" s="17">
        <f>'NO TOCAR'!$B$22</f>
        <v>1429.82</v>
      </c>
      <c r="L105" s="36">
        <f>'NO TOCAR'!$B$22</f>
        <v>1429.82</v>
      </c>
    </row>
    <row r="106" spans="1:12" x14ac:dyDescent="0.25">
      <c r="A106" s="35"/>
      <c r="B106" s="17" t="s">
        <v>220</v>
      </c>
      <c r="C106" s="17">
        <f>(C90+C91+C92+C93+C94+C95+C96+C97+C98)*1%</f>
        <v>18725.108858265026</v>
      </c>
      <c r="D106" s="17">
        <f t="shared" ref="D106:L106" si="33">(D90+D91+D92+D93+D94+D95+D96+D97+D98)*1%</f>
        <v>18848.630816743076</v>
      </c>
      <c r="E106" s="17">
        <f t="shared" si="33"/>
        <v>19473.550182581126</v>
      </c>
      <c r="F106" s="17">
        <f t="shared" si="33"/>
        <v>19896.603350019177</v>
      </c>
      <c r="G106" s="17">
        <f t="shared" si="33"/>
        <v>20726.880459217231</v>
      </c>
      <c r="H106" s="17">
        <f t="shared" si="33"/>
        <v>21557.157568415281</v>
      </c>
      <c r="I106" s="17">
        <f t="shared" si="33"/>
        <v>22387.434677613332</v>
      </c>
      <c r="J106" s="17">
        <f t="shared" si="33"/>
        <v>24047.988896009432</v>
      </c>
      <c r="K106" s="17">
        <f t="shared" si="33"/>
        <v>24878.266005207486</v>
      </c>
      <c r="L106" s="17">
        <f t="shared" si="33"/>
        <v>26538.82022360359</v>
      </c>
    </row>
    <row r="107" spans="1:12" x14ac:dyDescent="0.25">
      <c r="A107" s="35"/>
      <c r="B107" s="33" t="s">
        <v>22</v>
      </c>
      <c r="C107" s="33">
        <f>SUM(C103:C106)</f>
        <v>544457.97688968561</v>
      </c>
      <c r="D107" s="33">
        <f t="shared" ref="D107:L107" si="34">SUM(D103:D106)</f>
        <v>548040.11368554924</v>
      </c>
      <c r="E107" s="33">
        <f t="shared" si="34"/>
        <v>566162.77529485268</v>
      </c>
      <c r="F107" s="33">
        <f t="shared" si="34"/>
        <v>578431.31715055613</v>
      </c>
      <c r="G107" s="33">
        <f t="shared" si="34"/>
        <v>602509.35331729962</v>
      </c>
      <c r="H107" s="33">
        <f t="shared" si="34"/>
        <v>626587.38948404312</v>
      </c>
      <c r="I107" s="33">
        <f t="shared" si="34"/>
        <v>650665.42565078661</v>
      </c>
      <c r="J107" s="33">
        <f t="shared" si="34"/>
        <v>698821.49798427348</v>
      </c>
      <c r="K107" s="33">
        <f t="shared" si="34"/>
        <v>722899.53415101697</v>
      </c>
      <c r="L107" s="33">
        <f t="shared" si="34"/>
        <v>771055.60648450407</v>
      </c>
    </row>
    <row r="108" spans="1:12" ht="15.75" thickBot="1" x14ac:dyDescent="0.3">
      <c r="A108" s="42"/>
      <c r="B108" s="52" t="s">
        <v>21</v>
      </c>
      <c r="C108" s="52">
        <f>C102-C107</f>
        <v>1427585.1053752168</v>
      </c>
      <c r="D108" s="52">
        <f t="shared" ref="D108:L108" si="35">D102-D107</f>
        <v>1436355.1644271584</v>
      </c>
      <c r="E108" s="52">
        <f t="shared" si="35"/>
        <v>1480724.4394016599</v>
      </c>
      <c r="F108" s="52">
        <f t="shared" si="35"/>
        <v>1510761.2142897616</v>
      </c>
      <c r="G108" s="52">
        <f t="shared" si="35"/>
        <v>1569710.8890428238</v>
      </c>
      <c r="H108" s="52">
        <f t="shared" si="35"/>
        <v>1628660.5637958851</v>
      </c>
      <c r="I108" s="52">
        <f t="shared" si="35"/>
        <v>1687610.2385489466</v>
      </c>
      <c r="J108" s="52">
        <f t="shared" si="35"/>
        <v>1805509.58805507</v>
      </c>
      <c r="K108" s="52">
        <f t="shared" si="35"/>
        <v>1864459.2628081318</v>
      </c>
      <c r="L108" s="53">
        <f t="shared" si="35"/>
        <v>1982358.612314255</v>
      </c>
    </row>
    <row r="109" spans="1:12" ht="15.75" thickBot="1" x14ac:dyDescent="0.3"/>
    <row r="110" spans="1:12" x14ac:dyDescent="0.25">
      <c r="A110" s="18"/>
      <c r="B110" s="43" t="s">
        <v>0</v>
      </c>
      <c r="C110" s="44">
        <v>1342.21</v>
      </c>
      <c r="D110" s="19"/>
      <c r="E110" s="19"/>
      <c r="F110" s="19"/>
      <c r="G110" s="19"/>
      <c r="H110" s="19"/>
      <c r="I110" s="19"/>
      <c r="J110" s="19"/>
      <c r="K110" s="19"/>
      <c r="L110" s="20"/>
    </row>
    <row r="111" spans="1:12" x14ac:dyDescent="0.25">
      <c r="A111" s="37" t="s">
        <v>115</v>
      </c>
      <c r="B111" s="30" t="s">
        <v>132</v>
      </c>
      <c r="C111" s="30" t="s">
        <v>133</v>
      </c>
      <c r="D111" s="30" t="s">
        <v>134</v>
      </c>
      <c r="E111" s="30" t="s">
        <v>138</v>
      </c>
      <c r="F111" s="30" t="s">
        <v>139</v>
      </c>
      <c r="G111" s="30" t="s">
        <v>140</v>
      </c>
      <c r="H111" s="30"/>
      <c r="I111" s="30"/>
      <c r="J111" s="30"/>
      <c r="K111" s="30"/>
      <c r="L111" s="38"/>
    </row>
    <row r="112" spans="1:12" x14ac:dyDescent="0.25">
      <c r="A112" s="37" t="s">
        <v>1</v>
      </c>
      <c r="B112" s="30">
        <v>25</v>
      </c>
      <c r="C112" s="30">
        <v>20</v>
      </c>
      <c r="D112" s="30">
        <v>20</v>
      </c>
      <c r="E112" s="30">
        <v>25</v>
      </c>
      <c r="F112" s="30">
        <v>25</v>
      </c>
      <c r="G112" s="30">
        <v>20</v>
      </c>
      <c r="H112" s="30"/>
      <c r="I112" s="30"/>
      <c r="J112" s="30"/>
      <c r="K112" s="30"/>
      <c r="L112" s="38"/>
    </row>
    <row r="113" spans="1:12" x14ac:dyDescent="0.25">
      <c r="A113" s="35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36"/>
    </row>
    <row r="114" spans="1:12" x14ac:dyDescent="0.25">
      <c r="A114" s="35"/>
      <c r="B114" s="28" t="s">
        <v>3</v>
      </c>
      <c r="C114" s="17">
        <v>4</v>
      </c>
      <c r="D114" s="17">
        <v>6</v>
      </c>
      <c r="E114" s="17">
        <v>9</v>
      </c>
      <c r="F114" s="17">
        <v>11</v>
      </c>
      <c r="G114" s="17">
        <v>14</v>
      </c>
      <c r="H114" s="17">
        <v>16</v>
      </c>
      <c r="I114" s="17">
        <v>19</v>
      </c>
      <c r="J114" s="17">
        <v>21</v>
      </c>
      <c r="K114" s="17">
        <v>23</v>
      </c>
      <c r="L114" s="36" t="s">
        <v>4</v>
      </c>
    </row>
    <row r="115" spans="1:12" x14ac:dyDescent="0.25">
      <c r="A115" s="35" t="s">
        <v>37</v>
      </c>
      <c r="B115" s="28" t="s">
        <v>2</v>
      </c>
      <c r="C115" s="31">
        <v>0.2</v>
      </c>
      <c r="D115" s="31">
        <v>0.3</v>
      </c>
      <c r="E115" s="31">
        <v>0.4</v>
      </c>
      <c r="F115" s="31">
        <v>0.5</v>
      </c>
      <c r="G115" s="31">
        <v>0.6</v>
      </c>
      <c r="H115" s="31">
        <v>0.7</v>
      </c>
      <c r="I115" s="31">
        <v>0.8</v>
      </c>
      <c r="J115" s="31">
        <v>1</v>
      </c>
      <c r="K115" s="31">
        <v>1.1000000000000001</v>
      </c>
      <c r="L115" s="39">
        <v>1.3</v>
      </c>
    </row>
    <row r="116" spans="1:12" ht="18.75" x14ac:dyDescent="0.3">
      <c r="A116" s="35"/>
      <c r="B116" s="28" t="s">
        <v>7</v>
      </c>
      <c r="C116" s="32">
        <v>0.1</v>
      </c>
      <c r="D116" s="31">
        <v>0.2</v>
      </c>
      <c r="E116" s="31">
        <v>0.4</v>
      </c>
      <c r="F116" s="31">
        <v>0.8</v>
      </c>
      <c r="G116" s="31"/>
      <c r="H116" s="31"/>
      <c r="I116" s="31"/>
      <c r="J116" s="31"/>
      <c r="K116" s="31"/>
      <c r="L116" s="39"/>
    </row>
    <row r="117" spans="1:12" x14ac:dyDescent="0.25">
      <c r="A117" s="35" t="s">
        <v>53</v>
      </c>
      <c r="B117" s="17" t="s">
        <v>5</v>
      </c>
      <c r="C117" s="17">
        <f>('NO TOCAR'!$B$9*$C$110)</f>
        <v>495005.97659858473</v>
      </c>
      <c r="D117" s="17">
        <f>('NO TOCAR'!$B$9*$C$110)</f>
        <v>495005.97659858473</v>
      </c>
      <c r="E117" s="17">
        <f>('NO TOCAR'!$B$9*$C$110)</f>
        <v>495005.97659858473</v>
      </c>
      <c r="F117" s="17">
        <f>('NO TOCAR'!$B$9*$C$110)</f>
        <v>495005.97659858473</v>
      </c>
      <c r="G117" s="17">
        <f>('NO TOCAR'!$B$9*$C$110)</f>
        <v>495005.97659858473</v>
      </c>
      <c r="H117" s="17">
        <f>('NO TOCAR'!$B$9*$C$110)</f>
        <v>495005.97659858473</v>
      </c>
      <c r="I117" s="17">
        <f>('NO TOCAR'!$B$9*$C$110)</f>
        <v>495005.97659858473</v>
      </c>
      <c r="J117" s="17">
        <f>('NO TOCAR'!$B$9*$C$110)</f>
        <v>495005.97659858473</v>
      </c>
      <c r="K117" s="17">
        <f>('NO TOCAR'!$B$9*$C$110)</f>
        <v>495005.97659858473</v>
      </c>
      <c r="L117" s="36">
        <f>('NO TOCAR'!$B$9*$C$110)</f>
        <v>495005.97659858473</v>
      </c>
    </row>
    <row r="118" spans="1:12" x14ac:dyDescent="0.25">
      <c r="A118" s="35" t="s">
        <v>57</v>
      </c>
      <c r="B118" s="17" t="s">
        <v>6</v>
      </c>
      <c r="C118" s="17">
        <f>C117*C115</f>
        <v>99001.19531971695</v>
      </c>
      <c r="D118" s="17">
        <f>D117*D115</f>
        <v>148501.7929795754</v>
      </c>
      <c r="E118" s="17">
        <f t="shared" ref="E118:L118" si="36">E117*E115</f>
        <v>198002.3906394339</v>
      </c>
      <c r="F118" s="17">
        <f t="shared" si="36"/>
        <v>247502.98829929237</v>
      </c>
      <c r="G118" s="17">
        <f t="shared" si="36"/>
        <v>297003.58595915081</v>
      </c>
      <c r="H118" s="17">
        <f t="shared" si="36"/>
        <v>346504.18361900927</v>
      </c>
      <c r="I118" s="17">
        <f t="shared" si="36"/>
        <v>396004.7812788678</v>
      </c>
      <c r="J118" s="17">
        <f t="shared" si="36"/>
        <v>495005.97659858473</v>
      </c>
      <c r="K118" s="17">
        <f t="shared" si="36"/>
        <v>544506.5742584432</v>
      </c>
      <c r="L118" s="36">
        <f t="shared" si="36"/>
        <v>643507.76957816014</v>
      </c>
    </row>
    <row r="119" spans="1:12" x14ac:dyDescent="0.25">
      <c r="A119" s="35" t="s">
        <v>58</v>
      </c>
      <c r="B119" s="17" t="s">
        <v>7</v>
      </c>
      <c r="C119" s="17">
        <f>C117*$C$8</f>
        <v>49500.597659858475</v>
      </c>
      <c r="D119" s="17">
        <f t="shared" ref="D119:L119" si="37">D117*$C$8</f>
        <v>49500.597659858475</v>
      </c>
      <c r="E119" s="17">
        <f t="shared" si="37"/>
        <v>49500.597659858475</v>
      </c>
      <c r="F119" s="17">
        <f t="shared" si="37"/>
        <v>49500.597659858475</v>
      </c>
      <c r="G119" s="17">
        <f t="shared" si="37"/>
        <v>49500.597659858475</v>
      </c>
      <c r="H119" s="17">
        <f t="shared" si="37"/>
        <v>49500.597659858475</v>
      </c>
      <c r="I119" s="17">
        <f t="shared" si="37"/>
        <v>49500.597659858475</v>
      </c>
      <c r="J119" s="17">
        <f t="shared" si="37"/>
        <v>49500.597659858475</v>
      </c>
      <c r="K119" s="17">
        <f t="shared" si="37"/>
        <v>49500.597659858475</v>
      </c>
      <c r="L119" s="36">
        <f t="shared" si="37"/>
        <v>49500.597659858475</v>
      </c>
    </row>
    <row r="120" spans="1:12" x14ac:dyDescent="0.25">
      <c r="A120" s="35" t="s">
        <v>135</v>
      </c>
      <c r="B120" s="17" t="s">
        <v>8</v>
      </c>
      <c r="C120" s="17">
        <f>'NO TOCAR'!$B$11</f>
        <v>237785.294016</v>
      </c>
      <c r="D120" s="17">
        <f>C120+'NO TOCAR'!$B$13</f>
        <v>248593.70678400001</v>
      </c>
      <c r="E120" s="17">
        <f>D120+'NO TOCAR'!$B$13</f>
        <v>259402.11955200002</v>
      </c>
      <c r="F120" s="17">
        <f>E120+'NO TOCAR'!$B$13</f>
        <v>270210.53232</v>
      </c>
      <c r="G120" s="17">
        <f>F120+'NO TOCAR'!$B$13</f>
        <v>281018.94508799998</v>
      </c>
      <c r="H120" s="17">
        <f>G120+'NO TOCAR'!$B$13</f>
        <v>291827.35785599996</v>
      </c>
      <c r="I120" s="17">
        <f>H120+'NO TOCAR'!$B$13</f>
        <v>302635.77062399994</v>
      </c>
      <c r="J120" s="17">
        <f>I120+'NO TOCAR'!$B$13+'NO TOCAR'!$B$13</f>
        <v>324252.5961599999</v>
      </c>
      <c r="K120" s="17">
        <f>J120+'NO TOCAR'!$B$13</f>
        <v>335061.00892799988</v>
      </c>
      <c r="L120" s="36">
        <f>K120+'NO TOCAR'!$B$13+'NO TOCAR'!$B$13</f>
        <v>356677.83446399984</v>
      </c>
    </row>
    <row r="121" spans="1:12" x14ac:dyDescent="0.25">
      <c r="A121" s="35" t="s">
        <v>136</v>
      </c>
      <c r="B121" s="17" t="s">
        <v>9</v>
      </c>
      <c r="C121" s="17">
        <f>(C120+C119+C118+C117)*$E$8</f>
        <v>352517.22543766408</v>
      </c>
      <c r="D121" s="17">
        <f t="shared" ref="D121:L121" si="38">(D120+D119+D118+D117)*$E$8</f>
        <v>376640.82960880746</v>
      </c>
      <c r="E121" s="17">
        <f t="shared" si="38"/>
        <v>400764.43377995084</v>
      </c>
      <c r="F121" s="17">
        <f t="shared" si="38"/>
        <v>424888.03795109421</v>
      </c>
      <c r="G121" s="17">
        <f t="shared" si="38"/>
        <v>449011.64212223759</v>
      </c>
      <c r="H121" s="17">
        <f t="shared" si="38"/>
        <v>473135.24629338097</v>
      </c>
      <c r="I121" s="17">
        <f t="shared" si="38"/>
        <v>497258.85046452447</v>
      </c>
      <c r="J121" s="17">
        <f t="shared" si="38"/>
        <v>545506.05880681123</v>
      </c>
      <c r="K121" s="17">
        <f t="shared" si="38"/>
        <v>569629.66297795461</v>
      </c>
      <c r="L121" s="36">
        <f t="shared" si="38"/>
        <v>617876.87132024136</v>
      </c>
    </row>
    <row r="122" spans="1:12" x14ac:dyDescent="0.25">
      <c r="A122" s="35" t="s">
        <v>137</v>
      </c>
      <c r="B122" s="17" t="s">
        <v>10</v>
      </c>
      <c r="C122" s="17">
        <f>'NO TOCAR'!$E$4</f>
        <v>16450</v>
      </c>
      <c r="D122" s="17">
        <f>'NO TOCAR'!$E$4</f>
        <v>16450</v>
      </c>
      <c r="E122" s="17">
        <f>'NO TOCAR'!$E$4</f>
        <v>16450</v>
      </c>
      <c r="F122" s="17">
        <f>'NO TOCAR'!$E$4</f>
        <v>16450</v>
      </c>
      <c r="G122" s="17">
        <f>'NO TOCAR'!$E$4</f>
        <v>16450</v>
      </c>
      <c r="H122" s="17">
        <f>'NO TOCAR'!$E$4</f>
        <v>16450</v>
      </c>
      <c r="I122" s="17">
        <f>'NO TOCAR'!$E$4</f>
        <v>16450</v>
      </c>
      <c r="J122" s="17">
        <f>'NO TOCAR'!$E$4</f>
        <v>16450</v>
      </c>
      <c r="K122" s="17">
        <f>'NO TOCAR'!$E$4</f>
        <v>16450</v>
      </c>
      <c r="L122" s="36">
        <f>'NO TOCAR'!$E$4</f>
        <v>16450</v>
      </c>
    </row>
    <row r="123" spans="1:12" x14ac:dyDescent="0.25">
      <c r="A123" s="35"/>
      <c r="B123" s="17" t="s">
        <v>11</v>
      </c>
      <c r="C123" s="17">
        <f>'NO TOCAR'!$B$15</f>
        <v>26911.909727999999</v>
      </c>
      <c r="D123" s="17">
        <f>'NO TOCAR'!$B$15</f>
        <v>26911.909727999999</v>
      </c>
      <c r="E123" s="17">
        <f>'NO TOCAR'!$B$15</f>
        <v>26911.909727999999</v>
      </c>
      <c r="F123" s="17">
        <f>'NO TOCAR'!$B$15</f>
        <v>26911.909727999999</v>
      </c>
      <c r="G123" s="17">
        <f>'NO TOCAR'!$B$15</f>
        <v>26911.909727999999</v>
      </c>
      <c r="H123" s="17">
        <f>'NO TOCAR'!$B$15</f>
        <v>26911.909727999999</v>
      </c>
      <c r="I123" s="17">
        <f>'NO TOCAR'!$B$15</f>
        <v>26911.909727999999</v>
      </c>
      <c r="J123" s="17">
        <f>'NO TOCAR'!$B$15</f>
        <v>26911.909727999999</v>
      </c>
      <c r="K123" s="17">
        <f>'NO TOCAR'!$B$15</f>
        <v>26911.909727999999</v>
      </c>
      <c r="L123" s="36">
        <f>'NO TOCAR'!$B$15</f>
        <v>26911.909727999999</v>
      </c>
    </row>
    <row r="124" spans="1:12" x14ac:dyDescent="0.25">
      <c r="A124" s="35"/>
      <c r="B124" s="17" t="s">
        <v>12</v>
      </c>
      <c r="C124" s="17">
        <f>'NO TOCAR'!$F$4</f>
        <v>6397.22</v>
      </c>
      <c r="D124" s="17">
        <f>'NO TOCAR'!$F$4</f>
        <v>6397.22</v>
      </c>
      <c r="E124" s="17">
        <f>'NO TOCAR'!$F$4</f>
        <v>6397.22</v>
      </c>
      <c r="F124" s="17">
        <f>'NO TOCAR'!$F$4</f>
        <v>6397.22</v>
      </c>
      <c r="G124" s="17">
        <f>'NO TOCAR'!$F$4</f>
        <v>6397.22</v>
      </c>
      <c r="H124" s="17">
        <f>'NO TOCAR'!$F$4</f>
        <v>6397.22</v>
      </c>
      <c r="I124" s="17">
        <f>'NO TOCAR'!$F$4</f>
        <v>6397.22</v>
      </c>
      <c r="J124" s="17">
        <f>'NO TOCAR'!$F$4</f>
        <v>6397.22</v>
      </c>
      <c r="K124" s="17">
        <f>'NO TOCAR'!$F$4</f>
        <v>6397.22</v>
      </c>
      <c r="L124" s="36">
        <f>'NO TOCAR'!$F$4</f>
        <v>6397.22</v>
      </c>
    </row>
    <row r="125" spans="1:12" x14ac:dyDescent="0.25">
      <c r="A125" s="35"/>
      <c r="B125" s="17" t="s">
        <v>13</v>
      </c>
      <c r="C125" s="17">
        <f>'NO TOCAR'!$B$17</f>
        <v>131933.68358400001</v>
      </c>
      <c r="D125" s="17">
        <f>'NO TOCAR'!$D$17</f>
        <v>61258.168511999997</v>
      </c>
      <c r="E125" s="17">
        <f>'NO TOCAR'!$F$17</f>
        <v>40722.394176000002</v>
      </c>
      <c r="F125" s="17"/>
      <c r="G125" s="17"/>
      <c r="H125" s="17"/>
      <c r="I125" s="17"/>
      <c r="J125" s="17"/>
      <c r="K125" s="17"/>
      <c r="L125" s="36"/>
    </row>
    <row r="126" spans="1:12" x14ac:dyDescent="0.25">
      <c r="A126" s="35"/>
      <c r="B126" s="17" t="s">
        <v>14</v>
      </c>
      <c r="C126" s="17">
        <f>'NO TOCAR'!$E$5</f>
        <v>12250</v>
      </c>
      <c r="D126" s="17">
        <f>'NO TOCAR'!$E$5</f>
        <v>12250</v>
      </c>
      <c r="E126" s="17">
        <f>'NO TOCAR'!$E$5</f>
        <v>12250</v>
      </c>
      <c r="F126" s="17">
        <f>'NO TOCAR'!$E$5</f>
        <v>12250</v>
      </c>
      <c r="G126" s="17">
        <f>'NO TOCAR'!$E$5</f>
        <v>12250</v>
      </c>
      <c r="H126" s="17">
        <f>'NO TOCAR'!$E$5</f>
        <v>12250</v>
      </c>
      <c r="I126" s="17">
        <f>'NO TOCAR'!$E$5</f>
        <v>12250</v>
      </c>
      <c r="J126" s="17">
        <f>'NO TOCAR'!$E$5</f>
        <v>12250</v>
      </c>
      <c r="K126" s="17">
        <f>'NO TOCAR'!$E$5</f>
        <v>12250</v>
      </c>
      <c r="L126" s="36">
        <f>'NO TOCAR'!$E$5</f>
        <v>12250</v>
      </c>
    </row>
    <row r="127" spans="1:12" x14ac:dyDescent="0.25">
      <c r="A127" s="35"/>
      <c r="B127" s="17" t="s">
        <v>15</v>
      </c>
      <c r="C127" s="17">
        <f>'NO TOCAR'!$B$19</f>
        <v>14429.372854400001</v>
      </c>
      <c r="D127" s="17">
        <f>'NO TOCAR'!$B$19</f>
        <v>14429.372854400001</v>
      </c>
      <c r="E127" s="17">
        <f>'NO TOCAR'!$B$19</f>
        <v>14429.372854400001</v>
      </c>
      <c r="F127" s="17">
        <f>'NO TOCAR'!$B$19</f>
        <v>14429.372854400001</v>
      </c>
      <c r="G127" s="17">
        <f>'NO TOCAR'!$B$19</f>
        <v>14429.372854400001</v>
      </c>
      <c r="H127" s="17">
        <f>'NO TOCAR'!$B$19</f>
        <v>14429.372854400001</v>
      </c>
      <c r="I127" s="17">
        <f>'NO TOCAR'!$B$19</f>
        <v>14429.372854400001</v>
      </c>
      <c r="J127" s="17">
        <f>'NO TOCAR'!$B$19</f>
        <v>14429.372854400001</v>
      </c>
      <c r="K127" s="17">
        <f>'NO TOCAR'!$B$19</f>
        <v>14429.372854400001</v>
      </c>
      <c r="L127" s="36">
        <f>'NO TOCAR'!$B$19</f>
        <v>14429.372854400001</v>
      </c>
    </row>
    <row r="128" spans="1:12" x14ac:dyDescent="0.25">
      <c r="A128" s="35"/>
      <c r="B128" s="17" t="s">
        <v>16</v>
      </c>
      <c r="C128" s="17">
        <f>'NO TOCAR'!$B$21</f>
        <v>72852.823583999998</v>
      </c>
      <c r="D128" s="17">
        <f>'NO TOCAR'!$B$21</f>
        <v>72852.823583999998</v>
      </c>
      <c r="E128" s="17">
        <f>'NO TOCAR'!$B$21</f>
        <v>72852.823583999998</v>
      </c>
      <c r="F128" s="17">
        <f>'NO TOCAR'!$B$21</f>
        <v>72852.823583999998</v>
      </c>
      <c r="G128" s="17">
        <f>'NO TOCAR'!$B$21</f>
        <v>72852.823583999998</v>
      </c>
      <c r="H128" s="17">
        <f>'NO TOCAR'!$B$21</f>
        <v>72852.823583999998</v>
      </c>
      <c r="I128" s="17">
        <f>'NO TOCAR'!$B$21</f>
        <v>72852.823583999998</v>
      </c>
      <c r="J128" s="17">
        <f>'NO TOCAR'!$B$21</f>
        <v>72852.823583999998</v>
      </c>
      <c r="K128" s="17">
        <f>'NO TOCAR'!$B$21</f>
        <v>72852.823583999998</v>
      </c>
      <c r="L128" s="36">
        <f>'NO TOCAR'!$B$21</f>
        <v>72852.823583999998</v>
      </c>
    </row>
    <row r="129" spans="1:12" x14ac:dyDescent="0.25">
      <c r="A129" s="35"/>
      <c r="B129" s="33" t="s">
        <v>17</v>
      </c>
      <c r="C129" s="33">
        <f>SUM(C117:C128)</f>
        <v>1515035.2987822243</v>
      </c>
      <c r="D129" s="33">
        <f t="shared" ref="D129:L129" si="39">SUM(D117:D128)</f>
        <v>1528792.3983092261</v>
      </c>
      <c r="E129" s="33">
        <f t="shared" si="39"/>
        <v>1592689.2385722282</v>
      </c>
      <c r="F129" s="33">
        <f t="shared" si="39"/>
        <v>1636399.4589952296</v>
      </c>
      <c r="G129" s="33">
        <f t="shared" si="39"/>
        <v>1720832.0735942312</v>
      </c>
      <c r="H129" s="33">
        <f t="shared" si="39"/>
        <v>1805264.6881932332</v>
      </c>
      <c r="I129" s="33">
        <f t="shared" si="39"/>
        <v>1889697.3027922353</v>
      </c>
      <c r="J129" s="33">
        <f t="shared" si="39"/>
        <v>2058562.5319902389</v>
      </c>
      <c r="K129" s="33">
        <f t="shared" si="39"/>
        <v>2142995.146589241</v>
      </c>
      <c r="L129" s="40">
        <f t="shared" si="39"/>
        <v>2311860.3757872446</v>
      </c>
    </row>
    <row r="130" spans="1:12" x14ac:dyDescent="0.25">
      <c r="A130" s="35"/>
      <c r="B130" s="17" t="s">
        <v>18</v>
      </c>
      <c r="C130" s="17">
        <f>(C125+C124+C123+C122+C121+C120+C119+C118+C117)*21%</f>
        <v>297255.65149220306</v>
      </c>
      <c r="D130" s="17">
        <f t="shared" ref="D130:L130" si="40">(D125+D124+D123+D122+D121+D120+D119+D118+D117)*21%</f>
        <v>300144.64239287347</v>
      </c>
      <c r="E130" s="17">
        <f t="shared" si="40"/>
        <v>313562.97884810384</v>
      </c>
      <c r="F130" s="17">
        <f t="shared" si="40"/>
        <v>322742.12513693428</v>
      </c>
      <c r="G130" s="17">
        <f t="shared" si="40"/>
        <v>340472.97420272464</v>
      </c>
      <c r="H130" s="17">
        <f t="shared" si="40"/>
        <v>358203.82326851506</v>
      </c>
      <c r="I130" s="17">
        <f t="shared" si="40"/>
        <v>375934.67233430548</v>
      </c>
      <c r="J130" s="17">
        <f t="shared" si="40"/>
        <v>411396.3704658862</v>
      </c>
      <c r="K130" s="17">
        <f t="shared" si="40"/>
        <v>429127.21953167662</v>
      </c>
      <c r="L130" s="36">
        <f t="shared" si="40"/>
        <v>464588.91766325734</v>
      </c>
    </row>
    <row r="131" spans="1:12" x14ac:dyDescent="0.25">
      <c r="A131" s="35"/>
      <c r="B131" s="17" t="s">
        <v>19</v>
      </c>
      <c r="C131" s="17">
        <f>(C125+C124+C123+C122+C121+C120+C119+C118+C117)*7%</f>
        <v>99085.217164067712</v>
      </c>
      <c r="D131" s="17">
        <f t="shared" ref="D131:L131" si="41">(D125+D124+D123+D122+D121+D120+D119+D118+D117)*7%</f>
        <v>100048.21413095783</v>
      </c>
      <c r="E131" s="17">
        <f t="shared" si="41"/>
        <v>104520.99294936797</v>
      </c>
      <c r="F131" s="17">
        <f t="shared" si="41"/>
        <v>107580.7083789781</v>
      </c>
      <c r="G131" s="17">
        <f t="shared" si="41"/>
        <v>113490.99140090824</v>
      </c>
      <c r="H131" s="17">
        <f t="shared" si="41"/>
        <v>119401.27442283837</v>
      </c>
      <c r="I131" s="17">
        <f t="shared" si="41"/>
        <v>125311.55744476851</v>
      </c>
      <c r="J131" s="17">
        <f t="shared" si="41"/>
        <v>137132.12348862874</v>
      </c>
      <c r="K131" s="17">
        <f t="shared" si="41"/>
        <v>143042.40651055888</v>
      </c>
      <c r="L131" s="36">
        <f t="shared" si="41"/>
        <v>154862.97255441913</v>
      </c>
    </row>
    <row r="132" spans="1:12" x14ac:dyDescent="0.25">
      <c r="A132" s="35"/>
      <c r="B132" s="17" t="s">
        <v>20</v>
      </c>
      <c r="C132" s="17">
        <f>'NO TOCAR'!$B$22</f>
        <v>1429.82</v>
      </c>
      <c r="D132" s="17">
        <f>'NO TOCAR'!$B$22</f>
        <v>1429.82</v>
      </c>
      <c r="E132" s="17">
        <f>'NO TOCAR'!$B$22</f>
        <v>1429.82</v>
      </c>
      <c r="F132" s="17">
        <f>'NO TOCAR'!$B$22</f>
        <v>1429.82</v>
      </c>
      <c r="G132" s="17">
        <f>'NO TOCAR'!$B$22</f>
        <v>1429.82</v>
      </c>
      <c r="H132" s="17">
        <f>'NO TOCAR'!$B$22</f>
        <v>1429.82</v>
      </c>
      <c r="I132" s="17">
        <f>'NO TOCAR'!$B$22</f>
        <v>1429.82</v>
      </c>
      <c r="J132" s="17">
        <f>'NO TOCAR'!$B$22</f>
        <v>1429.82</v>
      </c>
      <c r="K132" s="17">
        <f>'NO TOCAR'!$B$22</f>
        <v>1429.82</v>
      </c>
      <c r="L132" s="36">
        <f>'NO TOCAR'!$B$22</f>
        <v>1429.82</v>
      </c>
    </row>
    <row r="133" spans="1:12" x14ac:dyDescent="0.25">
      <c r="A133" s="35"/>
      <c r="B133" s="17" t="s">
        <v>220</v>
      </c>
      <c r="C133" s="17">
        <f>(C117+C118+C119+C120+C121+C122+C123+C124+C125)*1%</f>
        <v>14155.031023438243</v>
      </c>
      <c r="D133" s="17">
        <f t="shared" ref="D133:L133" si="42">(D117+D118+D119+D120+D121+D122+D123+D124+D125)*1%</f>
        <v>14292.602018708261</v>
      </c>
      <c r="E133" s="17">
        <f t="shared" si="42"/>
        <v>14931.570421338281</v>
      </c>
      <c r="F133" s="17">
        <f t="shared" si="42"/>
        <v>15368.672625568297</v>
      </c>
      <c r="G133" s="17">
        <f t="shared" si="42"/>
        <v>16212.998771558314</v>
      </c>
      <c r="H133" s="17">
        <f t="shared" si="42"/>
        <v>17057.324917548332</v>
      </c>
      <c r="I133" s="17">
        <f t="shared" si="42"/>
        <v>17901.651063538357</v>
      </c>
      <c r="J133" s="17">
        <f t="shared" si="42"/>
        <v>19590.30335551839</v>
      </c>
      <c r="K133" s="17">
        <f t="shared" si="42"/>
        <v>20434.629501508411</v>
      </c>
      <c r="L133" s="17">
        <f t="shared" si="42"/>
        <v>22123.281793488448</v>
      </c>
    </row>
    <row r="134" spans="1:12" x14ac:dyDescent="0.25">
      <c r="A134" s="35"/>
      <c r="B134" s="33" t="s">
        <v>22</v>
      </c>
      <c r="C134" s="33">
        <f>SUM(C130:C133)</f>
        <v>411925.71967970906</v>
      </c>
      <c r="D134" s="33">
        <f t="shared" ref="D134:L134" si="43">SUM(D130:D133)</f>
        <v>415915.27854253957</v>
      </c>
      <c r="E134" s="33">
        <f t="shared" si="43"/>
        <v>434445.36221881007</v>
      </c>
      <c r="F134" s="33">
        <f t="shared" si="43"/>
        <v>447121.32614148071</v>
      </c>
      <c r="G134" s="33">
        <f t="shared" si="43"/>
        <v>471606.7843751912</v>
      </c>
      <c r="H134" s="33">
        <f t="shared" si="43"/>
        <v>496092.24260890175</v>
      </c>
      <c r="I134" s="33">
        <f t="shared" si="43"/>
        <v>520577.70084261231</v>
      </c>
      <c r="J134" s="33">
        <f t="shared" si="43"/>
        <v>569548.6173100333</v>
      </c>
      <c r="K134" s="33">
        <f t="shared" si="43"/>
        <v>594034.07554374391</v>
      </c>
      <c r="L134" s="33">
        <f t="shared" si="43"/>
        <v>643004.9920111649</v>
      </c>
    </row>
    <row r="135" spans="1:12" x14ac:dyDescent="0.25">
      <c r="A135" s="35"/>
      <c r="B135" s="50" t="s">
        <v>21</v>
      </c>
      <c r="C135" s="50">
        <f>C129-C134</f>
        <v>1103109.5791025152</v>
      </c>
      <c r="D135" s="50">
        <f t="shared" ref="D135:L135" si="44">D129-D134</f>
        <v>1112877.1197666866</v>
      </c>
      <c r="E135" s="50">
        <f t="shared" si="44"/>
        <v>1158243.8763534182</v>
      </c>
      <c r="F135" s="50">
        <f t="shared" si="44"/>
        <v>1189278.1328537487</v>
      </c>
      <c r="G135" s="50">
        <f t="shared" si="44"/>
        <v>1249225.28921904</v>
      </c>
      <c r="H135" s="50">
        <f t="shared" si="44"/>
        <v>1309172.4455843314</v>
      </c>
      <c r="I135" s="50">
        <f t="shared" si="44"/>
        <v>1369119.6019496229</v>
      </c>
      <c r="J135" s="50">
        <f t="shared" si="44"/>
        <v>1489013.9146802058</v>
      </c>
      <c r="K135" s="50">
        <f t="shared" si="44"/>
        <v>1548961.071045497</v>
      </c>
      <c r="L135" s="51">
        <f t="shared" si="44"/>
        <v>1668855.3837760799</v>
      </c>
    </row>
    <row r="136" spans="1:12" x14ac:dyDescent="0.25">
      <c r="A136" s="35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36"/>
    </row>
    <row r="137" spans="1:12" x14ac:dyDescent="0.25">
      <c r="A137" s="35"/>
      <c r="B137" s="28" t="s">
        <v>0</v>
      </c>
      <c r="C137" s="29">
        <v>1342.21</v>
      </c>
      <c r="D137" s="17"/>
      <c r="E137" s="17"/>
      <c r="F137" s="17"/>
      <c r="G137" s="17"/>
      <c r="H137" s="17"/>
      <c r="I137" s="17"/>
      <c r="J137" s="17"/>
      <c r="K137" s="17"/>
      <c r="L137" s="36"/>
    </row>
    <row r="138" spans="1:12" x14ac:dyDescent="0.25">
      <c r="A138" s="37" t="s">
        <v>115</v>
      </c>
      <c r="B138" s="30" t="s">
        <v>132</v>
      </c>
      <c r="C138" s="30" t="s">
        <v>133</v>
      </c>
      <c r="D138" s="30" t="s">
        <v>134</v>
      </c>
      <c r="E138" s="30" t="s">
        <v>138</v>
      </c>
      <c r="F138" s="30" t="s">
        <v>139</v>
      </c>
      <c r="G138" s="30" t="s">
        <v>140</v>
      </c>
      <c r="H138" s="17"/>
      <c r="I138" s="17"/>
      <c r="J138" s="17"/>
      <c r="K138" s="17"/>
      <c r="L138" s="36"/>
    </row>
    <row r="139" spans="1:12" x14ac:dyDescent="0.25">
      <c r="A139" s="37" t="s">
        <v>1</v>
      </c>
      <c r="B139" s="30">
        <v>25</v>
      </c>
      <c r="C139" s="30">
        <v>20</v>
      </c>
      <c r="D139" s="30">
        <v>20</v>
      </c>
      <c r="E139" s="30">
        <v>25</v>
      </c>
      <c r="F139" s="30">
        <v>25</v>
      </c>
      <c r="G139" s="30">
        <v>20</v>
      </c>
      <c r="H139" s="17"/>
      <c r="I139" s="17"/>
      <c r="J139" s="17"/>
      <c r="K139" s="17"/>
      <c r="L139" s="36"/>
    </row>
    <row r="140" spans="1:12" x14ac:dyDescent="0.25">
      <c r="A140" s="35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36"/>
    </row>
    <row r="141" spans="1:12" x14ac:dyDescent="0.25">
      <c r="A141" s="35"/>
      <c r="B141" s="28" t="s">
        <v>3</v>
      </c>
      <c r="C141" s="17">
        <v>4</v>
      </c>
      <c r="D141" s="17">
        <v>6</v>
      </c>
      <c r="E141" s="17">
        <v>9</v>
      </c>
      <c r="F141" s="17">
        <v>11</v>
      </c>
      <c r="G141" s="17">
        <v>14</v>
      </c>
      <c r="H141" s="17">
        <v>16</v>
      </c>
      <c r="I141" s="17">
        <v>19</v>
      </c>
      <c r="J141" s="17">
        <v>21</v>
      </c>
      <c r="K141" s="17">
        <v>23</v>
      </c>
      <c r="L141" s="36" t="s">
        <v>4</v>
      </c>
    </row>
    <row r="142" spans="1:12" x14ac:dyDescent="0.25">
      <c r="A142" s="35" t="s">
        <v>54</v>
      </c>
      <c r="B142" s="28" t="s">
        <v>2</v>
      </c>
      <c r="C142" s="31">
        <v>0.2</v>
      </c>
      <c r="D142" s="31">
        <v>0.3</v>
      </c>
      <c r="E142" s="31">
        <v>0.4</v>
      </c>
      <c r="F142" s="31">
        <v>0.5</v>
      </c>
      <c r="G142" s="31">
        <v>0.6</v>
      </c>
      <c r="H142" s="31">
        <v>0.7</v>
      </c>
      <c r="I142" s="31">
        <v>0.8</v>
      </c>
      <c r="J142" s="31">
        <v>1</v>
      </c>
      <c r="K142" s="31">
        <v>1.1000000000000001</v>
      </c>
      <c r="L142" s="39">
        <v>1.3</v>
      </c>
    </row>
    <row r="143" spans="1:12" ht="18.75" x14ac:dyDescent="0.3">
      <c r="A143" s="35"/>
      <c r="B143" s="28" t="s">
        <v>7</v>
      </c>
      <c r="C143" s="31">
        <v>0.1</v>
      </c>
      <c r="D143" s="32">
        <v>0.2</v>
      </c>
      <c r="E143" s="31">
        <v>0.4</v>
      </c>
      <c r="F143" s="31">
        <v>0.8</v>
      </c>
      <c r="G143" s="31"/>
      <c r="H143" s="31"/>
      <c r="I143" s="31"/>
      <c r="J143" s="31"/>
      <c r="K143" s="31"/>
      <c r="L143" s="39"/>
    </row>
    <row r="144" spans="1:12" x14ac:dyDescent="0.25">
      <c r="A144" s="35" t="s">
        <v>53</v>
      </c>
      <c r="B144" s="17" t="s">
        <v>5</v>
      </c>
      <c r="C144" s="17">
        <f>('NO TOCAR'!$B$9*$C$110)</f>
        <v>495005.97659858473</v>
      </c>
      <c r="D144" s="17">
        <f>('NO TOCAR'!$B$9*$C$110)</f>
        <v>495005.97659858473</v>
      </c>
      <c r="E144" s="17">
        <f>('NO TOCAR'!$B$9*$C$110)</f>
        <v>495005.97659858473</v>
      </c>
      <c r="F144" s="17">
        <f>('NO TOCAR'!$B$9*$C$110)</f>
        <v>495005.97659858473</v>
      </c>
      <c r="G144" s="17">
        <f>('NO TOCAR'!$B$9*$C$110)</f>
        <v>495005.97659858473</v>
      </c>
      <c r="H144" s="17">
        <f>('NO TOCAR'!$B$9*$C$110)</f>
        <v>495005.97659858473</v>
      </c>
      <c r="I144" s="17">
        <f>('NO TOCAR'!$B$9*$C$110)</f>
        <v>495005.97659858473</v>
      </c>
      <c r="J144" s="17">
        <f>('NO TOCAR'!$B$9*$C$110)</f>
        <v>495005.97659858473</v>
      </c>
      <c r="K144" s="17">
        <f>('NO TOCAR'!$B$9*$C$110)</f>
        <v>495005.97659858473</v>
      </c>
      <c r="L144" s="36">
        <f>('NO TOCAR'!$B$9*$C$110)</f>
        <v>495005.97659858473</v>
      </c>
    </row>
    <row r="145" spans="1:12" x14ac:dyDescent="0.25">
      <c r="A145" s="35" t="s">
        <v>57</v>
      </c>
      <c r="B145" s="17" t="s">
        <v>6</v>
      </c>
      <c r="C145" s="17">
        <f>C144*C142</f>
        <v>99001.19531971695</v>
      </c>
      <c r="D145" s="17">
        <f>D144*D142</f>
        <v>148501.7929795754</v>
      </c>
      <c r="E145" s="17">
        <f t="shared" ref="E145:L145" si="45">E144*E142</f>
        <v>198002.3906394339</v>
      </c>
      <c r="F145" s="17">
        <f t="shared" si="45"/>
        <v>247502.98829929237</v>
      </c>
      <c r="G145" s="17">
        <f t="shared" si="45"/>
        <v>297003.58595915081</v>
      </c>
      <c r="H145" s="17">
        <f t="shared" si="45"/>
        <v>346504.18361900927</v>
      </c>
      <c r="I145" s="17">
        <f t="shared" si="45"/>
        <v>396004.7812788678</v>
      </c>
      <c r="J145" s="17">
        <f t="shared" si="45"/>
        <v>495005.97659858473</v>
      </c>
      <c r="K145" s="17">
        <f t="shared" si="45"/>
        <v>544506.5742584432</v>
      </c>
      <c r="L145" s="36">
        <f t="shared" si="45"/>
        <v>643507.76957816014</v>
      </c>
    </row>
    <row r="146" spans="1:12" x14ac:dyDescent="0.25">
      <c r="A146" s="35" t="s">
        <v>58</v>
      </c>
      <c r="B146" s="17" t="s">
        <v>7</v>
      </c>
      <c r="C146" s="17">
        <f>C144*$D$143</f>
        <v>99001.19531971695</v>
      </c>
      <c r="D146" s="17">
        <f t="shared" ref="D146:L146" si="46">D144*$D$143</f>
        <v>99001.19531971695</v>
      </c>
      <c r="E146" s="17">
        <f t="shared" si="46"/>
        <v>99001.19531971695</v>
      </c>
      <c r="F146" s="17">
        <f t="shared" si="46"/>
        <v>99001.19531971695</v>
      </c>
      <c r="G146" s="17">
        <f t="shared" si="46"/>
        <v>99001.19531971695</v>
      </c>
      <c r="H146" s="17">
        <f t="shared" si="46"/>
        <v>99001.19531971695</v>
      </c>
      <c r="I146" s="17">
        <f t="shared" si="46"/>
        <v>99001.19531971695</v>
      </c>
      <c r="J146" s="17">
        <f t="shared" si="46"/>
        <v>99001.19531971695</v>
      </c>
      <c r="K146" s="17">
        <f t="shared" si="46"/>
        <v>99001.19531971695</v>
      </c>
      <c r="L146" s="36">
        <f t="shared" si="46"/>
        <v>99001.19531971695</v>
      </c>
    </row>
    <row r="147" spans="1:12" x14ac:dyDescent="0.25">
      <c r="A147" s="35" t="s">
        <v>135</v>
      </c>
      <c r="B147" s="17" t="s">
        <v>8</v>
      </c>
      <c r="C147" s="17">
        <f>'NO TOCAR'!$B$11</f>
        <v>237785.294016</v>
      </c>
      <c r="D147" s="17">
        <f>C147+'NO TOCAR'!$B$13</f>
        <v>248593.70678400001</v>
      </c>
      <c r="E147" s="17">
        <f>D147+'NO TOCAR'!$B$13</f>
        <v>259402.11955200002</v>
      </c>
      <c r="F147" s="17">
        <f>E147+'NO TOCAR'!$B$13</f>
        <v>270210.53232</v>
      </c>
      <c r="G147" s="17">
        <f>F147+'NO TOCAR'!$B$13</f>
        <v>281018.94508799998</v>
      </c>
      <c r="H147" s="17">
        <f>G147+'NO TOCAR'!$B$13</f>
        <v>291827.35785599996</v>
      </c>
      <c r="I147" s="17">
        <f>H147+'NO TOCAR'!$B$13</f>
        <v>302635.77062399994</v>
      </c>
      <c r="J147" s="17">
        <f>I147+'NO TOCAR'!$B$13+'NO TOCAR'!$B$13</f>
        <v>324252.5961599999</v>
      </c>
      <c r="K147" s="17">
        <f>J147+'NO TOCAR'!$B$13</f>
        <v>335061.00892799988</v>
      </c>
      <c r="L147" s="36">
        <f>K147+'NO TOCAR'!$B$13+'NO TOCAR'!$B$13</f>
        <v>356677.83446399984</v>
      </c>
    </row>
    <row r="148" spans="1:12" x14ac:dyDescent="0.25">
      <c r="A148" s="35" t="s">
        <v>136</v>
      </c>
      <c r="B148" s="17" t="s">
        <v>9</v>
      </c>
      <c r="C148" s="17">
        <f>(C147+C146+C145+C144)*$E$8</f>
        <v>372317.46450160746</v>
      </c>
      <c r="D148" s="17">
        <f t="shared" ref="D148:L148" si="47">(D147+D146+D145+D144)*$E$8</f>
        <v>396441.06867275084</v>
      </c>
      <c r="E148" s="17">
        <f t="shared" si="47"/>
        <v>420564.67284389428</v>
      </c>
      <c r="F148" s="17">
        <f t="shared" si="47"/>
        <v>444688.27701503766</v>
      </c>
      <c r="G148" s="17">
        <f t="shared" si="47"/>
        <v>468811.88118618104</v>
      </c>
      <c r="H148" s="17">
        <f t="shared" si="47"/>
        <v>492935.48535732442</v>
      </c>
      <c r="I148" s="17">
        <f t="shared" si="47"/>
        <v>517059.0895284678</v>
      </c>
      <c r="J148" s="17">
        <f t="shared" si="47"/>
        <v>565306.29787075461</v>
      </c>
      <c r="K148" s="17">
        <f t="shared" si="47"/>
        <v>589429.90204189799</v>
      </c>
      <c r="L148" s="36">
        <f t="shared" si="47"/>
        <v>637677.11038418475</v>
      </c>
    </row>
    <row r="149" spans="1:12" x14ac:dyDescent="0.25">
      <c r="A149" s="35" t="s">
        <v>137</v>
      </c>
      <c r="B149" s="17" t="s">
        <v>10</v>
      </c>
      <c r="C149" s="17">
        <f>'NO TOCAR'!$E$4</f>
        <v>16450</v>
      </c>
      <c r="D149" s="17">
        <f>'NO TOCAR'!$E$4</f>
        <v>16450</v>
      </c>
      <c r="E149" s="17">
        <f>'NO TOCAR'!$E$4</f>
        <v>16450</v>
      </c>
      <c r="F149" s="17">
        <f>'NO TOCAR'!$E$4</f>
        <v>16450</v>
      </c>
      <c r="G149" s="17">
        <f>'NO TOCAR'!$E$4</f>
        <v>16450</v>
      </c>
      <c r="H149" s="17">
        <f>'NO TOCAR'!$E$4</f>
        <v>16450</v>
      </c>
      <c r="I149" s="17">
        <f>'NO TOCAR'!$E$4</f>
        <v>16450</v>
      </c>
      <c r="J149" s="17">
        <f>'NO TOCAR'!$E$4</f>
        <v>16450</v>
      </c>
      <c r="K149" s="17">
        <f>'NO TOCAR'!$E$4</f>
        <v>16450</v>
      </c>
      <c r="L149" s="36">
        <f>'NO TOCAR'!$E$4</f>
        <v>16450</v>
      </c>
    </row>
    <row r="150" spans="1:12" x14ac:dyDescent="0.25">
      <c r="A150" s="35"/>
      <c r="B150" s="17" t="s">
        <v>11</v>
      </c>
      <c r="C150" s="17">
        <f>'NO TOCAR'!$B$15</f>
        <v>26911.909727999999</v>
      </c>
      <c r="D150" s="17">
        <f>'NO TOCAR'!$B$15</f>
        <v>26911.909727999999</v>
      </c>
      <c r="E150" s="17">
        <f>'NO TOCAR'!$B$15</f>
        <v>26911.909727999999</v>
      </c>
      <c r="F150" s="17">
        <f>'NO TOCAR'!$B$15</f>
        <v>26911.909727999999</v>
      </c>
      <c r="G150" s="17">
        <f>'NO TOCAR'!$B$15</f>
        <v>26911.909727999999</v>
      </c>
      <c r="H150" s="17">
        <f>'NO TOCAR'!$B$15</f>
        <v>26911.909727999999</v>
      </c>
      <c r="I150" s="17">
        <f>'NO TOCAR'!$B$15</f>
        <v>26911.909727999999</v>
      </c>
      <c r="J150" s="17">
        <f>'NO TOCAR'!$B$15</f>
        <v>26911.909727999999</v>
      </c>
      <c r="K150" s="17">
        <f>'NO TOCAR'!$B$15</f>
        <v>26911.909727999999</v>
      </c>
      <c r="L150" s="36">
        <f>'NO TOCAR'!$B$15</f>
        <v>26911.909727999999</v>
      </c>
    </row>
    <row r="151" spans="1:12" x14ac:dyDescent="0.25">
      <c r="A151" s="35"/>
      <c r="B151" s="17" t="s">
        <v>12</v>
      </c>
      <c r="C151" s="17">
        <f>'NO TOCAR'!$F$4</f>
        <v>6397.22</v>
      </c>
      <c r="D151" s="17">
        <f>'NO TOCAR'!$F$4</f>
        <v>6397.22</v>
      </c>
      <c r="E151" s="17">
        <f>'NO TOCAR'!$F$4</f>
        <v>6397.22</v>
      </c>
      <c r="F151" s="17">
        <f>'NO TOCAR'!$F$4</f>
        <v>6397.22</v>
      </c>
      <c r="G151" s="17">
        <f>'NO TOCAR'!$F$4</f>
        <v>6397.22</v>
      </c>
      <c r="H151" s="17">
        <f>'NO TOCAR'!$F$4</f>
        <v>6397.22</v>
      </c>
      <c r="I151" s="17">
        <f>'NO TOCAR'!$F$4</f>
        <v>6397.22</v>
      </c>
      <c r="J151" s="17">
        <f>'NO TOCAR'!$F$4</f>
        <v>6397.22</v>
      </c>
      <c r="K151" s="17">
        <f>'NO TOCAR'!$F$4</f>
        <v>6397.22</v>
      </c>
      <c r="L151" s="36">
        <f>'NO TOCAR'!$F$4</f>
        <v>6397.22</v>
      </c>
    </row>
    <row r="152" spans="1:12" x14ac:dyDescent="0.25">
      <c r="A152" s="35"/>
      <c r="B152" s="17" t="s">
        <v>13</v>
      </c>
      <c r="C152" s="17">
        <f>'NO TOCAR'!$B$17</f>
        <v>131933.68358400001</v>
      </c>
      <c r="D152" s="17">
        <f>'NO TOCAR'!$D$17</f>
        <v>61258.168511999997</v>
      </c>
      <c r="E152" s="17">
        <f>'NO TOCAR'!$F$17</f>
        <v>40722.394176000002</v>
      </c>
      <c r="F152" s="17"/>
      <c r="G152" s="17"/>
      <c r="H152" s="17"/>
      <c r="I152" s="17"/>
      <c r="J152" s="17"/>
      <c r="K152" s="17"/>
      <c r="L152" s="36"/>
    </row>
    <row r="153" spans="1:12" x14ac:dyDescent="0.25">
      <c r="A153" s="35"/>
      <c r="B153" s="17" t="s">
        <v>14</v>
      </c>
      <c r="C153" s="17">
        <f>'NO TOCAR'!$E$5</f>
        <v>12250</v>
      </c>
      <c r="D153" s="17">
        <f>'NO TOCAR'!$E$5</f>
        <v>12250</v>
      </c>
      <c r="E153" s="17">
        <f>'NO TOCAR'!$E$5</f>
        <v>12250</v>
      </c>
      <c r="F153" s="17">
        <f>'NO TOCAR'!$E$5</f>
        <v>12250</v>
      </c>
      <c r="G153" s="17">
        <f>'NO TOCAR'!$E$5</f>
        <v>12250</v>
      </c>
      <c r="H153" s="17">
        <f>'NO TOCAR'!$E$5</f>
        <v>12250</v>
      </c>
      <c r="I153" s="17">
        <f>'NO TOCAR'!$E$5</f>
        <v>12250</v>
      </c>
      <c r="J153" s="17">
        <f>'NO TOCAR'!$E$5</f>
        <v>12250</v>
      </c>
      <c r="K153" s="17">
        <f>'NO TOCAR'!$E$5</f>
        <v>12250</v>
      </c>
      <c r="L153" s="36">
        <f>'NO TOCAR'!$E$5</f>
        <v>12250</v>
      </c>
    </row>
    <row r="154" spans="1:12" x14ac:dyDescent="0.25">
      <c r="A154" s="35"/>
      <c r="B154" s="17" t="s">
        <v>15</v>
      </c>
      <c r="C154" s="17">
        <f>'NO TOCAR'!$B$19</f>
        <v>14429.372854400001</v>
      </c>
      <c r="D154" s="17">
        <f>'NO TOCAR'!$B$19</f>
        <v>14429.372854400001</v>
      </c>
      <c r="E154" s="17">
        <f>'NO TOCAR'!$B$19</f>
        <v>14429.372854400001</v>
      </c>
      <c r="F154" s="17">
        <f>'NO TOCAR'!$B$19</f>
        <v>14429.372854400001</v>
      </c>
      <c r="G154" s="17">
        <f>'NO TOCAR'!$B$19</f>
        <v>14429.372854400001</v>
      </c>
      <c r="H154" s="17">
        <f>'NO TOCAR'!$B$19</f>
        <v>14429.372854400001</v>
      </c>
      <c r="I154" s="17">
        <f>'NO TOCAR'!$B$19</f>
        <v>14429.372854400001</v>
      </c>
      <c r="J154" s="17">
        <f>'NO TOCAR'!$B$19</f>
        <v>14429.372854400001</v>
      </c>
      <c r="K154" s="17">
        <f>'NO TOCAR'!$B$19</f>
        <v>14429.372854400001</v>
      </c>
      <c r="L154" s="36">
        <f>'NO TOCAR'!$B$19</f>
        <v>14429.372854400001</v>
      </c>
    </row>
    <row r="155" spans="1:12" x14ac:dyDescent="0.25">
      <c r="A155" s="35"/>
      <c r="B155" s="17" t="s">
        <v>16</v>
      </c>
      <c r="C155" s="17">
        <f>'NO TOCAR'!$B$21</f>
        <v>72852.823583999998</v>
      </c>
      <c r="D155" s="17">
        <f>'NO TOCAR'!$B$21</f>
        <v>72852.823583999998</v>
      </c>
      <c r="E155" s="17">
        <f>'NO TOCAR'!$B$21</f>
        <v>72852.823583999998</v>
      </c>
      <c r="F155" s="17">
        <f>'NO TOCAR'!$B$21</f>
        <v>72852.823583999998</v>
      </c>
      <c r="G155" s="17">
        <f>'NO TOCAR'!$B$21</f>
        <v>72852.823583999998</v>
      </c>
      <c r="H155" s="17">
        <f>'NO TOCAR'!$B$21</f>
        <v>72852.823583999998</v>
      </c>
      <c r="I155" s="17">
        <f>'NO TOCAR'!$B$21</f>
        <v>72852.823583999998</v>
      </c>
      <c r="J155" s="17">
        <f>'NO TOCAR'!$B$21</f>
        <v>72852.823583999998</v>
      </c>
      <c r="K155" s="17">
        <f>'NO TOCAR'!$B$21</f>
        <v>72852.823583999998</v>
      </c>
      <c r="L155" s="36">
        <f>'NO TOCAR'!$B$21</f>
        <v>72852.823583999998</v>
      </c>
    </row>
    <row r="156" spans="1:12" x14ac:dyDescent="0.25">
      <c r="A156" s="35"/>
      <c r="B156" s="33" t="s">
        <v>17</v>
      </c>
      <c r="C156" s="33">
        <f>SUM(C144:C155)</f>
        <v>1584336.135506026</v>
      </c>
      <c r="D156" s="33">
        <f t="shared" ref="D156:L156" si="48">SUM(D144:D155)</f>
        <v>1598093.2350330278</v>
      </c>
      <c r="E156" s="33">
        <f t="shared" si="48"/>
        <v>1661990.0752960299</v>
      </c>
      <c r="F156" s="33">
        <f t="shared" si="48"/>
        <v>1705700.2957190317</v>
      </c>
      <c r="G156" s="33">
        <f t="shared" si="48"/>
        <v>1790132.9103180333</v>
      </c>
      <c r="H156" s="33">
        <f t="shared" si="48"/>
        <v>1874565.5249170354</v>
      </c>
      <c r="I156" s="33">
        <f t="shared" si="48"/>
        <v>1958998.139516037</v>
      </c>
      <c r="J156" s="33">
        <f t="shared" si="48"/>
        <v>2127863.3687140406</v>
      </c>
      <c r="K156" s="33">
        <f t="shared" si="48"/>
        <v>2212295.9833130431</v>
      </c>
      <c r="L156" s="40">
        <f t="shared" si="48"/>
        <v>2381161.2125110468</v>
      </c>
    </row>
    <row r="157" spans="1:12" x14ac:dyDescent="0.25">
      <c r="A157" s="35"/>
      <c r="B157" s="17" t="s">
        <v>18</v>
      </c>
      <c r="C157" s="17">
        <f>(C152+C151+C150+C149+C148+C147+C146+C145+C144)*21%</f>
        <v>311808.82720420149</v>
      </c>
      <c r="D157" s="17">
        <f t="shared" ref="D157:L157" si="49">(D152+D151+D150+D149+D148+D147+D146+D145+D144)*21%</f>
        <v>314697.81810487184</v>
      </c>
      <c r="E157" s="17">
        <f t="shared" si="49"/>
        <v>328116.15456010232</v>
      </c>
      <c r="F157" s="17">
        <f t="shared" si="49"/>
        <v>337295.30084893265</v>
      </c>
      <c r="G157" s="17">
        <f t="shared" si="49"/>
        <v>355026.14991472301</v>
      </c>
      <c r="H157" s="17">
        <f t="shared" si="49"/>
        <v>372756.99898051342</v>
      </c>
      <c r="I157" s="17">
        <f t="shared" si="49"/>
        <v>390487.84804630384</v>
      </c>
      <c r="J157" s="17">
        <f t="shared" si="49"/>
        <v>425949.54617788462</v>
      </c>
      <c r="K157" s="17">
        <f t="shared" si="49"/>
        <v>443680.39524367492</v>
      </c>
      <c r="L157" s="36">
        <f t="shared" si="49"/>
        <v>479142.0933752557</v>
      </c>
    </row>
    <row r="158" spans="1:12" x14ac:dyDescent="0.25">
      <c r="A158" s="35"/>
      <c r="B158" s="17" t="s">
        <v>19</v>
      </c>
      <c r="C158" s="17">
        <f>(C152+C151+C150+C149+C148+C147+C146+C145+C144)*7%</f>
        <v>103936.27573473383</v>
      </c>
      <c r="D158" s="17">
        <f t="shared" ref="D158:L158" si="50">(D152+D151+D150+D149+D148+D147+D146+D145+D144)*7%</f>
        <v>104899.27270162397</v>
      </c>
      <c r="E158" s="17">
        <f t="shared" si="50"/>
        <v>109372.05152003412</v>
      </c>
      <c r="F158" s="17">
        <f t="shared" si="50"/>
        <v>112431.76694964422</v>
      </c>
      <c r="G158" s="17">
        <f t="shared" si="50"/>
        <v>118342.04997157435</v>
      </c>
      <c r="H158" s="17">
        <f t="shared" si="50"/>
        <v>124252.33299350447</v>
      </c>
      <c r="I158" s="17">
        <f t="shared" si="50"/>
        <v>130162.61601543463</v>
      </c>
      <c r="J158" s="17">
        <f t="shared" si="50"/>
        <v>141983.18205929489</v>
      </c>
      <c r="K158" s="17">
        <f t="shared" si="50"/>
        <v>147893.465081225</v>
      </c>
      <c r="L158" s="36">
        <f t="shared" si="50"/>
        <v>159714.03112508525</v>
      </c>
    </row>
    <row r="159" spans="1:12" x14ac:dyDescent="0.25">
      <c r="A159" s="35"/>
      <c r="B159" s="17" t="s">
        <v>20</v>
      </c>
      <c r="C159" s="17">
        <f>'NO TOCAR'!$B$22</f>
        <v>1429.82</v>
      </c>
      <c r="D159" s="17">
        <f>'NO TOCAR'!$B$22</f>
        <v>1429.82</v>
      </c>
      <c r="E159" s="17">
        <f>'NO TOCAR'!$B$22</f>
        <v>1429.82</v>
      </c>
      <c r="F159" s="17">
        <f>'NO TOCAR'!$B$22</f>
        <v>1429.82</v>
      </c>
      <c r="G159" s="17">
        <f>'NO TOCAR'!$B$22</f>
        <v>1429.82</v>
      </c>
      <c r="H159" s="17">
        <f>'NO TOCAR'!$B$22</f>
        <v>1429.82</v>
      </c>
      <c r="I159" s="17">
        <f>'NO TOCAR'!$B$22</f>
        <v>1429.82</v>
      </c>
      <c r="J159" s="17">
        <f>'NO TOCAR'!$B$22</f>
        <v>1429.82</v>
      </c>
      <c r="K159" s="17">
        <f>'NO TOCAR'!$B$22</f>
        <v>1429.82</v>
      </c>
      <c r="L159" s="36">
        <f>'NO TOCAR'!$B$22</f>
        <v>1429.82</v>
      </c>
    </row>
    <row r="160" spans="1:12" x14ac:dyDescent="0.25">
      <c r="A160" s="35"/>
      <c r="B160" s="17" t="s">
        <v>220</v>
      </c>
      <c r="C160" s="17">
        <f>(C144+C145+C146+C147+C148+C149+C150+C151+C152)*1%</f>
        <v>14848.039390676262</v>
      </c>
      <c r="D160" s="17">
        <f t="shared" ref="D160:L160" si="51">(D144+D145+D146+D147+D148+D149+D150+D151+D152)*1%</f>
        <v>14985.610385946278</v>
      </c>
      <c r="E160" s="17">
        <f t="shared" si="51"/>
        <v>15624.578788576298</v>
      </c>
      <c r="F160" s="17">
        <f t="shared" si="51"/>
        <v>16061.680992806318</v>
      </c>
      <c r="G160" s="17">
        <f t="shared" si="51"/>
        <v>16906.007138796333</v>
      </c>
      <c r="H160" s="17">
        <f t="shared" si="51"/>
        <v>17750.333284786353</v>
      </c>
      <c r="I160" s="17">
        <f t="shared" si="51"/>
        <v>18594.65943077637</v>
      </c>
      <c r="J160" s="17">
        <f t="shared" si="51"/>
        <v>20283.311722756407</v>
      </c>
      <c r="K160" s="17">
        <f t="shared" si="51"/>
        <v>21127.637868746431</v>
      </c>
      <c r="L160" s="17">
        <f t="shared" si="51"/>
        <v>22816.290160726468</v>
      </c>
    </row>
    <row r="161" spans="1:12" x14ac:dyDescent="0.25">
      <c r="A161" s="35"/>
      <c r="B161" s="33" t="s">
        <v>22</v>
      </c>
      <c r="C161" s="33">
        <f>SUM(C157:C160)</f>
        <v>432022.96232961159</v>
      </c>
      <c r="D161" s="33">
        <f t="shared" ref="D161:L161" si="52">SUM(D157:D160)</f>
        <v>436012.5211924421</v>
      </c>
      <c r="E161" s="33">
        <f t="shared" si="52"/>
        <v>454542.60486871278</v>
      </c>
      <c r="F161" s="33">
        <f t="shared" si="52"/>
        <v>467218.56879138324</v>
      </c>
      <c r="G161" s="33">
        <f t="shared" si="52"/>
        <v>491704.02702509367</v>
      </c>
      <c r="H161" s="33">
        <f t="shared" si="52"/>
        <v>516189.48525880428</v>
      </c>
      <c r="I161" s="33">
        <f t="shared" si="52"/>
        <v>540674.94349251478</v>
      </c>
      <c r="J161" s="33">
        <f t="shared" si="52"/>
        <v>589645.85995993589</v>
      </c>
      <c r="K161" s="33">
        <f t="shared" si="52"/>
        <v>614131.31819364626</v>
      </c>
      <c r="L161" s="33">
        <f t="shared" si="52"/>
        <v>663102.23466106749</v>
      </c>
    </row>
    <row r="162" spans="1:12" x14ac:dyDescent="0.25">
      <c r="A162" s="35"/>
      <c r="B162" s="50" t="s">
        <v>21</v>
      </c>
      <c r="C162" s="50">
        <f>C156-C161</f>
        <v>1152313.1731764143</v>
      </c>
      <c r="D162" s="50">
        <f t="shared" ref="D162:L162" si="53">D156-D161</f>
        <v>1162080.7138405857</v>
      </c>
      <c r="E162" s="50">
        <f t="shared" si="53"/>
        <v>1207447.4704273171</v>
      </c>
      <c r="F162" s="50">
        <f t="shared" si="53"/>
        <v>1238481.7269276485</v>
      </c>
      <c r="G162" s="50">
        <f t="shared" si="53"/>
        <v>1298428.8832929395</v>
      </c>
      <c r="H162" s="50">
        <f t="shared" si="53"/>
        <v>1358376.0396582312</v>
      </c>
      <c r="I162" s="50">
        <f t="shared" si="53"/>
        <v>1418323.1960235222</v>
      </c>
      <c r="J162" s="50">
        <f t="shared" si="53"/>
        <v>1538217.5087541048</v>
      </c>
      <c r="K162" s="50">
        <f t="shared" si="53"/>
        <v>1598164.665119397</v>
      </c>
      <c r="L162" s="51">
        <f t="shared" si="53"/>
        <v>1718058.9778499794</v>
      </c>
    </row>
    <row r="163" spans="1:12" x14ac:dyDescent="0.25">
      <c r="A163" s="35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36"/>
    </row>
    <row r="164" spans="1:12" x14ac:dyDescent="0.25">
      <c r="A164" s="35"/>
      <c r="B164" s="28" t="s">
        <v>0</v>
      </c>
      <c r="C164" s="29">
        <v>1342.21</v>
      </c>
      <c r="D164" s="17"/>
      <c r="E164" s="17"/>
      <c r="F164" s="17"/>
      <c r="G164" s="17"/>
      <c r="H164" s="17"/>
      <c r="I164" s="17"/>
      <c r="J164" s="17"/>
      <c r="K164" s="17"/>
      <c r="L164" s="36"/>
    </row>
    <row r="165" spans="1:12" x14ac:dyDescent="0.25">
      <c r="A165" s="37" t="s">
        <v>115</v>
      </c>
      <c r="B165" s="30" t="s">
        <v>132</v>
      </c>
      <c r="C165" s="30" t="s">
        <v>133</v>
      </c>
      <c r="D165" s="30" t="s">
        <v>134</v>
      </c>
      <c r="E165" s="30" t="s">
        <v>138</v>
      </c>
      <c r="F165" s="30" t="s">
        <v>139</v>
      </c>
      <c r="G165" s="30" t="s">
        <v>140</v>
      </c>
      <c r="H165" s="17"/>
      <c r="I165" s="17"/>
      <c r="J165" s="17"/>
      <c r="K165" s="17"/>
      <c r="L165" s="36"/>
    </row>
    <row r="166" spans="1:12" x14ac:dyDescent="0.25">
      <c r="A166" s="37" t="s">
        <v>1</v>
      </c>
      <c r="B166" s="30">
        <v>25</v>
      </c>
      <c r="C166" s="30">
        <v>20</v>
      </c>
      <c r="D166" s="30">
        <v>20</v>
      </c>
      <c r="E166" s="30">
        <v>25</v>
      </c>
      <c r="F166" s="30">
        <v>25</v>
      </c>
      <c r="G166" s="30">
        <v>20</v>
      </c>
      <c r="H166" s="17"/>
      <c r="I166" s="17"/>
      <c r="J166" s="17"/>
      <c r="K166" s="17"/>
      <c r="L166" s="36"/>
    </row>
    <row r="167" spans="1:12" x14ac:dyDescent="0.25">
      <c r="A167" s="35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36"/>
    </row>
    <row r="168" spans="1:12" x14ac:dyDescent="0.25">
      <c r="A168" s="35"/>
      <c r="B168" s="28" t="s">
        <v>3</v>
      </c>
      <c r="C168" s="17">
        <v>4</v>
      </c>
      <c r="D168" s="17">
        <v>6</v>
      </c>
      <c r="E168" s="17">
        <v>9</v>
      </c>
      <c r="F168" s="17">
        <v>11</v>
      </c>
      <c r="G168" s="17">
        <v>14</v>
      </c>
      <c r="H168" s="17">
        <v>16</v>
      </c>
      <c r="I168" s="17">
        <v>19</v>
      </c>
      <c r="J168" s="17">
        <v>21</v>
      </c>
      <c r="K168" s="17">
        <v>23</v>
      </c>
      <c r="L168" s="36" t="s">
        <v>4</v>
      </c>
    </row>
    <row r="169" spans="1:12" x14ac:dyDescent="0.25">
      <c r="A169" s="35" t="s">
        <v>55</v>
      </c>
      <c r="B169" s="28" t="s">
        <v>2</v>
      </c>
      <c r="C169" s="31">
        <v>0.2</v>
      </c>
      <c r="D169" s="31">
        <v>0.3</v>
      </c>
      <c r="E169" s="31">
        <v>0.4</v>
      </c>
      <c r="F169" s="31">
        <v>0.5</v>
      </c>
      <c r="G169" s="31">
        <v>0.6</v>
      </c>
      <c r="H169" s="31">
        <v>0.7</v>
      </c>
      <c r="I169" s="31">
        <v>0.8</v>
      </c>
      <c r="J169" s="31">
        <v>1</v>
      </c>
      <c r="K169" s="31">
        <v>1.1000000000000001</v>
      </c>
      <c r="L169" s="39">
        <v>1.3</v>
      </c>
    </row>
    <row r="170" spans="1:12" ht="18.75" x14ac:dyDescent="0.3">
      <c r="A170" s="35"/>
      <c r="B170" s="28" t="s">
        <v>7</v>
      </c>
      <c r="C170" s="31">
        <v>0.1</v>
      </c>
      <c r="D170" s="31">
        <v>0.2</v>
      </c>
      <c r="E170" s="32">
        <v>0.4</v>
      </c>
      <c r="F170" s="31">
        <v>0.8</v>
      </c>
      <c r="G170" s="31"/>
      <c r="H170" s="31"/>
      <c r="I170" s="31"/>
      <c r="J170" s="31"/>
      <c r="K170" s="31"/>
      <c r="L170" s="39"/>
    </row>
    <row r="171" spans="1:12" x14ac:dyDescent="0.25">
      <c r="A171" s="35" t="s">
        <v>53</v>
      </c>
      <c r="B171" s="17" t="s">
        <v>5</v>
      </c>
      <c r="C171" s="17">
        <f>('NO TOCAR'!$B$9*$C$110)</f>
        <v>495005.97659858473</v>
      </c>
      <c r="D171" s="17">
        <f>('NO TOCAR'!$B$9*$C$110)</f>
        <v>495005.97659858473</v>
      </c>
      <c r="E171" s="17">
        <f>('NO TOCAR'!$B$9*$C$110)</f>
        <v>495005.97659858473</v>
      </c>
      <c r="F171" s="17">
        <f>('NO TOCAR'!$B$9*$C$110)</f>
        <v>495005.97659858473</v>
      </c>
      <c r="G171" s="17">
        <f>('NO TOCAR'!$B$9*$C$110)</f>
        <v>495005.97659858473</v>
      </c>
      <c r="H171" s="17">
        <f>('NO TOCAR'!$B$9*$C$110)</f>
        <v>495005.97659858473</v>
      </c>
      <c r="I171" s="17">
        <f>('NO TOCAR'!$B$9*$C$110)</f>
        <v>495005.97659858473</v>
      </c>
      <c r="J171" s="17">
        <f>('NO TOCAR'!$B$9*$C$110)</f>
        <v>495005.97659858473</v>
      </c>
      <c r="K171" s="17">
        <f>('NO TOCAR'!$B$9*$C$110)</f>
        <v>495005.97659858473</v>
      </c>
      <c r="L171" s="36">
        <f>('NO TOCAR'!$B$9*$C$110)</f>
        <v>495005.97659858473</v>
      </c>
    </row>
    <row r="172" spans="1:12" x14ac:dyDescent="0.25">
      <c r="A172" s="35" t="s">
        <v>57</v>
      </c>
      <c r="B172" s="17" t="s">
        <v>6</v>
      </c>
      <c r="C172" s="17">
        <f>C171*C169</f>
        <v>99001.19531971695</v>
      </c>
      <c r="D172" s="17">
        <f>D171*D169</f>
        <v>148501.7929795754</v>
      </c>
      <c r="E172" s="17">
        <f t="shared" ref="E172:L172" si="54">E171*E169</f>
        <v>198002.3906394339</v>
      </c>
      <c r="F172" s="17">
        <f t="shared" si="54"/>
        <v>247502.98829929237</v>
      </c>
      <c r="G172" s="17">
        <f t="shared" si="54"/>
        <v>297003.58595915081</v>
      </c>
      <c r="H172" s="17">
        <f t="shared" si="54"/>
        <v>346504.18361900927</v>
      </c>
      <c r="I172" s="17">
        <f t="shared" si="54"/>
        <v>396004.7812788678</v>
      </c>
      <c r="J172" s="17">
        <f t="shared" si="54"/>
        <v>495005.97659858473</v>
      </c>
      <c r="K172" s="17">
        <f t="shared" si="54"/>
        <v>544506.5742584432</v>
      </c>
      <c r="L172" s="36">
        <f t="shared" si="54"/>
        <v>643507.76957816014</v>
      </c>
    </row>
    <row r="173" spans="1:12" x14ac:dyDescent="0.25">
      <c r="A173" s="35" t="s">
        <v>58</v>
      </c>
      <c r="B173" s="17" t="s">
        <v>7</v>
      </c>
      <c r="C173" s="17">
        <f>C171*$E$170</f>
        <v>198002.3906394339</v>
      </c>
      <c r="D173" s="17">
        <f t="shared" ref="D173:L173" si="55">D171*$E$170</f>
        <v>198002.3906394339</v>
      </c>
      <c r="E173" s="17">
        <f t="shared" si="55"/>
        <v>198002.3906394339</v>
      </c>
      <c r="F173" s="17">
        <f t="shared" si="55"/>
        <v>198002.3906394339</v>
      </c>
      <c r="G173" s="17">
        <f t="shared" si="55"/>
        <v>198002.3906394339</v>
      </c>
      <c r="H173" s="17">
        <f t="shared" si="55"/>
        <v>198002.3906394339</v>
      </c>
      <c r="I173" s="17">
        <f t="shared" si="55"/>
        <v>198002.3906394339</v>
      </c>
      <c r="J173" s="17">
        <f t="shared" si="55"/>
        <v>198002.3906394339</v>
      </c>
      <c r="K173" s="17">
        <f t="shared" si="55"/>
        <v>198002.3906394339</v>
      </c>
      <c r="L173" s="36">
        <f t="shared" si="55"/>
        <v>198002.3906394339</v>
      </c>
    </row>
    <row r="174" spans="1:12" x14ac:dyDescent="0.25">
      <c r="A174" s="35" t="s">
        <v>135</v>
      </c>
      <c r="B174" s="17" t="s">
        <v>8</v>
      </c>
      <c r="C174" s="17">
        <f>'NO TOCAR'!$B$11</f>
        <v>237785.294016</v>
      </c>
      <c r="D174" s="17">
        <f>C174+'NO TOCAR'!$B$13</f>
        <v>248593.70678400001</v>
      </c>
      <c r="E174" s="17">
        <f>D174+'NO TOCAR'!$B$13</f>
        <v>259402.11955200002</v>
      </c>
      <c r="F174" s="17">
        <f>E174+'NO TOCAR'!$B$13</f>
        <v>270210.53232</v>
      </c>
      <c r="G174" s="17">
        <f>F174+'NO TOCAR'!$B$13</f>
        <v>281018.94508799998</v>
      </c>
      <c r="H174" s="17">
        <f>G174+'NO TOCAR'!$B$13</f>
        <v>291827.35785599996</v>
      </c>
      <c r="I174" s="17">
        <f>H174+'NO TOCAR'!$B$13</f>
        <v>302635.77062399994</v>
      </c>
      <c r="J174" s="17">
        <f>I174+'NO TOCAR'!$B$13+'NO TOCAR'!$B$13</f>
        <v>324252.5961599999</v>
      </c>
      <c r="K174" s="17">
        <f>J174+'NO TOCAR'!$B$13</f>
        <v>335061.00892799988</v>
      </c>
      <c r="L174" s="36">
        <f>K174+'NO TOCAR'!$B$13+'NO TOCAR'!$B$13</f>
        <v>356677.83446399984</v>
      </c>
    </row>
    <row r="175" spans="1:12" x14ac:dyDescent="0.25">
      <c r="A175" s="35" t="s">
        <v>136</v>
      </c>
      <c r="B175" s="17" t="s">
        <v>9</v>
      </c>
      <c r="C175" s="17">
        <f>(C174+C173+C172+C171)*$E$8</f>
        <v>411917.94262949424</v>
      </c>
      <c r="D175" s="17">
        <f t="shared" ref="D175:L175" si="56">(D174+D173+D172+D171)*$E$8</f>
        <v>436041.54680063762</v>
      </c>
      <c r="E175" s="17">
        <f t="shared" si="56"/>
        <v>460165.150971781</v>
      </c>
      <c r="F175" s="17">
        <f t="shared" si="56"/>
        <v>484288.75514292438</v>
      </c>
      <c r="G175" s="17">
        <f t="shared" si="56"/>
        <v>508412.35931406775</v>
      </c>
      <c r="H175" s="17">
        <f t="shared" si="56"/>
        <v>532535.96348521113</v>
      </c>
      <c r="I175" s="17">
        <f t="shared" si="56"/>
        <v>556659.56765635463</v>
      </c>
      <c r="J175" s="17">
        <f t="shared" si="56"/>
        <v>604906.77599864139</v>
      </c>
      <c r="K175" s="17">
        <f t="shared" si="56"/>
        <v>629030.38016978477</v>
      </c>
      <c r="L175" s="36">
        <f t="shared" si="56"/>
        <v>677277.58851207152</v>
      </c>
    </row>
    <row r="176" spans="1:12" x14ac:dyDescent="0.25">
      <c r="A176" s="35" t="s">
        <v>137</v>
      </c>
      <c r="B176" s="17" t="s">
        <v>10</v>
      </c>
      <c r="C176" s="17">
        <f>'NO TOCAR'!$E$4</f>
        <v>16450</v>
      </c>
      <c r="D176" s="17">
        <f>'NO TOCAR'!$E$4</f>
        <v>16450</v>
      </c>
      <c r="E176" s="17">
        <f>'NO TOCAR'!$E$4</f>
        <v>16450</v>
      </c>
      <c r="F176" s="17">
        <f>'NO TOCAR'!$E$4</f>
        <v>16450</v>
      </c>
      <c r="G176" s="17">
        <f>'NO TOCAR'!$E$4</f>
        <v>16450</v>
      </c>
      <c r="H176" s="17">
        <f>'NO TOCAR'!$E$4</f>
        <v>16450</v>
      </c>
      <c r="I176" s="17">
        <f>'NO TOCAR'!$E$4</f>
        <v>16450</v>
      </c>
      <c r="J176" s="17">
        <f>'NO TOCAR'!$E$4</f>
        <v>16450</v>
      </c>
      <c r="K176" s="17">
        <f>'NO TOCAR'!$E$4</f>
        <v>16450</v>
      </c>
      <c r="L176" s="36">
        <f>'NO TOCAR'!$E$4</f>
        <v>16450</v>
      </c>
    </row>
    <row r="177" spans="1:12" x14ac:dyDescent="0.25">
      <c r="A177" s="35"/>
      <c r="B177" s="17" t="s">
        <v>11</v>
      </c>
      <c r="C177" s="17">
        <f>'NO TOCAR'!$B$15</f>
        <v>26911.909727999999</v>
      </c>
      <c r="D177" s="17">
        <f>'NO TOCAR'!$B$15</f>
        <v>26911.909727999999</v>
      </c>
      <c r="E177" s="17">
        <f>'NO TOCAR'!$B$15</f>
        <v>26911.909727999999</v>
      </c>
      <c r="F177" s="17">
        <f>'NO TOCAR'!$B$15</f>
        <v>26911.909727999999</v>
      </c>
      <c r="G177" s="17">
        <f>'NO TOCAR'!$B$15</f>
        <v>26911.909727999999</v>
      </c>
      <c r="H177" s="17">
        <f>'NO TOCAR'!$B$15</f>
        <v>26911.909727999999</v>
      </c>
      <c r="I177" s="17">
        <f>'NO TOCAR'!$B$15</f>
        <v>26911.909727999999</v>
      </c>
      <c r="J177" s="17">
        <f>'NO TOCAR'!$B$15</f>
        <v>26911.909727999999</v>
      </c>
      <c r="K177" s="17">
        <f>'NO TOCAR'!$B$15</f>
        <v>26911.909727999999</v>
      </c>
      <c r="L177" s="36">
        <f>'NO TOCAR'!$B$15</f>
        <v>26911.909727999999</v>
      </c>
    </row>
    <row r="178" spans="1:12" x14ac:dyDescent="0.25">
      <c r="A178" s="35"/>
      <c r="B178" s="17" t="s">
        <v>12</v>
      </c>
      <c r="C178" s="17">
        <f>'NO TOCAR'!$F$4</f>
        <v>6397.22</v>
      </c>
      <c r="D178" s="17">
        <f>'NO TOCAR'!$F$4</f>
        <v>6397.22</v>
      </c>
      <c r="E178" s="17">
        <f>'NO TOCAR'!$F$4</f>
        <v>6397.22</v>
      </c>
      <c r="F178" s="17">
        <f>'NO TOCAR'!$F$4</f>
        <v>6397.22</v>
      </c>
      <c r="G178" s="17">
        <f>'NO TOCAR'!$F$4</f>
        <v>6397.22</v>
      </c>
      <c r="H178" s="17">
        <f>'NO TOCAR'!$F$4</f>
        <v>6397.22</v>
      </c>
      <c r="I178" s="17">
        <f>'NO TOCAR'!$F$4</f>
        <v>6397.22</v>
      </c>
      <c r="J178" s="17">
        <f>'NO TOCAR'!$F$4</f>
        <v>6397.22</v>
      </c>
      <c r="K178" s="17">
        <f>'NO TOCAR'!$F$4</f>
        <v>6397.22</v>
      </c>
      <c r="L178" s="36">
        <f>'NO TOCAR'!$F$4</f>
        <v>6397.22</v>
      </c>
    </row>
    <row r="179" spans="1:12" x14ac:dyDescent="0.25">
      <c r="A179" s="35"/>
      <c r="B179" s="17" t="s">
        <v>13</v>
      </c>
      <c r="C179" s="17">
        <f>'NO TOCAR'!$B$17</f>
        <v>131933.68358400001</v>
      </c>
      <c r="D179" s="17">
        <f>'NO TOCAR'!$D$17</f>
        <v>61258.168511999997</v>
      </c>
      <c r="E179" s="17">
        <f>'NO TOCAR'!$F$17</f>
        <v>40722.394176000002</v>
      </c>
      <c r="F179" s="17"/>
      <c r="G179" s="17"/>
      <c r="H179" s="17"/>
      <c r="I179" s="17"/>
      <c r="J179" s="17"/>
      <c r="K179" s="17"/>
      <c r="L179" s="36"/>
    </row>
    <row r="180" spans="1:12" x14ac:dyDescent="0.25">
      <c r="A180" s="35"/>
      <c r="B180" s="17" t="s">
        <v>14</v>
      </c>
      <c r="C180" s="17">
        <f>'NO TOCAR'!$E$5</f>
        <v>12250</v>
      </c>
      <c r="D180" s="17">
        <f>'NO TOCAR'!$E$5</f>
        <v>12250</v>
      </c>
      <c r="E180" s="17">
        <f>'NO TOCAR'!$E$5</f>
        <v>12250</v>
      </c>
      <c r="F180" s="17">
        <f>'NO TOCAR'!$E$5</f>
        <v>12250</v>
      </c>
      <c r="G180" s="17">
        <f>'NO TOCAR'!$E$5</f>
        <v>12250</v>
      </c>
      <c r="H180" s="17">
        <f>'NO TOCAR'!$E$5</f>
        <v>12250</v>
      </c>
      <c r="I180" s="17">
        <f>'NO TOCAR'!$E$5</f>
        <v>12250</v>
      </c>
      <c r="J180" s="17">
        <f>'NO TOCAR'!$E$5</f>
        <v>12250</v>
      </c>
      <c r="K180" s="17">
        <f>'NO TOCAR'!$E$5</f>
        <v>12250</v>
      </c>
      <c r="L180" s="36">
        <f>'NO TOCAR'!$E$5</f>
        <v>12250</v>
      </c>
    </row>
    <row r="181" spans="1:12" x14ac:dyDescent="0.25">
      <c r="A181" s="35"/>
      <c r="B181" s="17" t="s">
        <v>15</v>
      </c>
      <c r="C181" s="17">
        <f>'NO TOCAR'!$B$19</f>
        <v>14429.372854400001</v>
      </c>
      <c r="D181" s="17">
        <f>'NO TOCAR'!$B$19</f>
        <v>14429.372854400001</v>
      </c>
      <c r="E181" s="17">
        <f>'NO TOCAR'!$B$19</f>
        <v>14429.372854400001</v>
      </c>
      <c r="F181" s="17">
        <f>'NO TOCAR'!$B$19</f>
        <v>14429.372854400001</v>
      </c>
      <c r="G181" s="17">
        <f>'NO TOCAR'!$B$19</f>
        <v>14429.372854400001</v>
      </c>
      <c r="H181" s="17">
        <f>'NO TOCAR'!$B$19</f>
        <v>14429.372854400001</v>
      </c>
      <c r="I181" s="17">
        <f>'NO TOCAR'!$B$19</f>
        <v>14429.372854400001</v>
      </c>
      <c r="J181" s="17">
        <f>'NO TOCAR'!$B$19</f>
        <v>14429.372854400001</v>
      </c>
      <c r="K181" s="17">
        <f>'NO TOCAR'!$B$19</f>
        <v>14429.372854400001</v>
      </c>
      <c r="L181" s="36">
        <f>'NO TOCAR'!$B$19</f>
        <v>14429.372854400001</v>
      </c>
    </row>
    <row r="182" spans="1:12" x14ac:dyDescent="0.25">
      <c r="A182" s="35"/>
      <c r="B182" s="17" t="s">
        <v>16</v>
      </c>
      <c r="C182" s="17">
        <f>'NO TOCAR'!$B$21</f>
        <v>72852.823583999998</v>
      </c>
      <c r="D182" s="17">
        <f>'NO TOCAR'!$B$21</f>
        <v>72852.823583999998</v>
      </c>
      <c r="E182" s="17">
        <f>'NO TOCAR'!$B$21</f>
        <v>72852.823583999998</v>
      </c>
      <c r="F182" s="17">
        <f>'NO TOCAR'!$B$21</f>
        <v>72852.823583999998</v>
      </c>
      <c r="G182" s="17">
        <f>'NO TOCAR'!$B$21</f>
        <v>72852.823583999998</v>
      </c>
      <c r="H182" s="17">
        <f>'NO TOCAR'!$B$21</f>
        <v>72852.823583999998</v>
      </c>
      <c r="I182" s="17">
        <f>'NO TOCAR'!$B$21</f>
        <v>72852.823583999998</v>
      </c>
      <c r="J182" s="17">
        <f>'NO TOCAR'!$B$21</f>
        <v>72852.823583999998</v>
      </c>
      <c r="K182" s="17">
        <f>'NO TOCAR'!$B$21</f>
        <v>72852.823583999998</v>
      </c>
      <c r="L182" s="36">
        <f>'NO TOCAR'!$B$21</f>
        <v>72852.823583999998</v>
      </c>
    </row>
    <row r="183" spans="1:12" x14ac:dyDescent="0.25">
      <c r="A183" s="35"/>
      <c r="B183" s="33" t="s">
        <v>17</v>
      </c>
      <c r="C183" s="33">
        <f>SUM(C171:C182)</f>
        <v>1722937.8089536298</v>
      </c>
      <c r="D183" s="33">
        <f t="shared" ref="D183:L183" si="57">SUM(D171:D182)</f>
        <v>1736694.9084806317</v>
      </c>
      <c r="E183" s="33">
        <f t="shared" si="57"/>
        <v>1800591.7487436333</v>
      </c>
      <c r="F183" s="33">
        <f t="shared" si="57"/>
        <v>1844301.9691666351</v>
      </c>
      <c r="G183" s="33">
        <f t="shared" si="57"/>
        <v>1928734.5837656371</v>
      </c>
      <c r="H183" s="33">
        <f t="shared" si="57"/>
        <v>2013167.1983646387</v>
      </c>
      <c r="I183" s="33">
        <f t="shared" si="57"/>
        <v>2097599.8129636408</v>
      </c>
      <c r="J183" s="33">
        <f t="shared" si="57"/>
        <v>2266465.0421616449</v>
      </c>
      <c r="K183" s="33">
        <f t="shared" si="57"/>
        <v>2350897.6567606465</v>
      </c>
      <c r="L183" s="40">
        <f t="shared" si="57"/>
        <v>2519762.8859586501</v>
      </c>
    </row>
    <row r="184" spans="1:12" x14ac:dyDescent="0.25">
      <c r="A184" s="35"/>
      <c r="B184" s="17" t="s">
        <v>18</v>
      </c>
      <c r="C184" s="17">
        <f>(C179+C178+C177+C176+C175+C174+C173+C172+C171)*21%</f>
        <v>340915.17862819828</v>
      </c>
      <c r="D184" s="17">
        <f t="shared" ref="D184:L184" si="58">(D179+D178+D177+D176+D175+D174+D173+D172+D171)*21%</f>
        <v>343804.16952886869</v>
      </c>
      <c r="E184" s="17">
        <f t="shared" si="58"/>
        <v>357222.505984099</v>
      </c>
      <c r="F184" s="17">
        <f t="shared" si="58"/>
        <v>366401.65227292944</v>
      </c>
      <c r="G184" s="17">
        <f t="shared" si="58"/>
        <v>384132.5013387198</v>
      </c>
      <c r="H184" s="17">
        <f t="shared" si="58"/>
        <v>401863.35040451022</v>
      </c>
      <c r="I184" s="17">
        <f t="shared" si="58"/>
        <v>419594.19947030058</v>
      </c>
      <c r="J184" s="17">
        <f t="shared" si="58"/>
        <v>455055.89760188141</v>
      </c>
      <c r="K184" s="17">
        <f t="shared" si="58"/>
        <v>472786.74666767172</v>
      </c>
      <c r="L184" s="36">
        <f t="shared" si="58"/>
        <v>508248.44479925249</v>
      </c>
    </row>
    <row r="185" spans="1:12" x14ac:dyDescent="0.25">
      <c r="A185" s="35"/>
      <c r="B185" s="17" t="s">
        <v>19</v>
      </c>
      <c r="C185" s="17">
        <f>(C179+C178+C177+C176+C175+C174+C173+C172+C171)*7%</f>
        <v>113638.39287606611</v>
      </c>
      <c r="D185" s="17">
        <f t="shared" ref="D185:L185" si="59">(D179+D178+D177+D176+D175+D174+D173+D172+D171)*7%</f>
        <v>114601.38984295624</v>
      </c>
      <c r="E185" s="17">
        <f t="shared" si="59"/>
        <v>119074.16866136635</v>
      </c>
      <c r="F185" s="17">
        <f t="shared" si="59"/>
        <v>122133.8840909765</v>
      </c>
      <c r="G185" s="17">
        <f t="shared" si="59"/>
        <v>128044.16711290662</v>
      </c>
      <c r="H185" s="17">
        <f t="shared" si="59"/>
        <v>133954.45013483675</v>
      </c>
      <c r="I185" s="17">
        <f t="shared" si="59"/>
        <v>139864.73315676689</v>
      </c>
      <c r="J185" s="17">
        <f t="shared" si="59"/>
        <v>151685.29920062714</v>
      </c>
      <c r="K185" s="17">
        <f t="shared" si="59"/>
        <v>157595.58222255728</v>
      </c>
      <c r="L185" s="36">
        <f t="shared" si="59"/>
        <v>169416.14826641753</v>
      </c>
    </row>
    <row r="186" spans="1:12" x14ac:dyDescent="0.25">
      <c r="A186" s="35"/>
      <c r="B186" s="17" t="s">
        <v>20</v>
      </c>
      <c r="C186" s="17">
        <f>'NO TOCAR'!$B$22</f>
        <v>1429.82</v>
      </c>
      <c r="D186" s="17">
        <f>'NO TOCAR'!$B$22</f>
        <v>1429.82</v>
      </c>
      <c r="E186" s="17">
        <f>'NO TOCAR'!$B$22</f>
        <v>1429.82</v>
      </c>
      <c r="F186" s="17">
        <f>'NO TOCAR'!$B$22</f>
        <v>1429.82</v>
      </c>
      <c r="G186" s="17">
        <f>'NO TOCAR'!$B$22</f>
        <v>1429.82</v>
      </c>
      <c r="H186" s="17">
        <f>'NO TOCAR'!$B$22</f>
        <v>1429.82</v>
      </c>
      <c r="I186" s="17">
        <f>'NO TOCAR'!$B$22</f>
        <v>1429.82</v>
      </c>
      <c r="J186" s="17">
        <f>'NO TOCAR'!$B$22</f>
        <v>1429.82</v>
      </c>
      <c r="K186" s="17">
        <f>'NO TOCAR'!$B$22</f>
        <v>1429.82</v>
      </c>
      <c r="L186" s="36">
        <f>'NO TOCAR'!$B$22</f>
        <v>1429.82</v>
      </c>
    </row>
    <row r="187" spans="1:12" x14ac:dyDescent="0.25">
      <c r="A187" s="35"/>
      <c r="B187" s="17" t="s">
        <v>220</v>
      </c>
      <c r="C187" s="17">
        <f>(C171+C172+C173+C174+C175+C176+C177+C178+C179)*1%</f>
        <v>16234.056125152298</v>
      </c>
      <c r="D187" s="17">
        <f t="shared" ref="D187:L187" si="60">(D171+D172+D173+D174+D175+D176+D177+D178+D179)*1%</f>
        <v>16371.627120422316</v>
      </c>
      <c r="E187" s="17">
        <f t="shared" si="60"/>
        <v>17010.595523052336</v>
      </c>
      <c r="F187" s="17">
        <f t="shared" si="60"/>
        <v>17447.697727282353</v>
      </c>
      <c r="G187" s="17">
        <f t="shared" si="60"/>
        <v>18292.02387327237</v>
      </c>
      <c r="H187" s="17">
        <f t="shared" si="60"/>
        <v>19136.350019262391</v>
      </c>
      <c r="I187" s="17">
        <f t="shared" si="60"/>
        <v>19980.676165252411</v>
      </c>
      <c r="J187" s="17">
        <f t="shared" si="60"/>
        <v>21669.328457232448</v>
      </c>
      <c r="K187" s="17">
        <f t="shared" si="60"/>
        <v>22513.654603222465</v>
      </c>
      <c r="L187" s="17">
        <f t="shared" si="60"/>
        <v>24202.306895202502</v>
      </c>
    </row>
    <row r="188" spans="1:12" x14ac:dyDescent="0.25">
      <c r="A188" s="35"/>
      <c r="B188" s="33" t="s">
        <v>22</v>
      </c>
      <c r="C188" s="33">
        <f>SUM(C184:C187)</f>
        <v>472217.44762941665</v>
      </c>
      <c r="D188" s="33">
        <f t="shared" ref="D188:L188" si="61">SUM(D184:D187)</f>
        <v>476207.00649224728</v>
      </c>
      <c r="E188" s="33">
        <f t="shared" si="61"/>
        <v>494737.09016851767</v>
      </c>
      <c r="F188" s="33">
        <f t="shared" si="61"/>
        <v>507413.0540911883</v>
      </c>
      <c r="G188" s="33">
        <f t="shared" si="61"/>
        <v>531898.51232489885</v>
      </c>
      <c r="H188" s="33">
        <f t="shared" si="61"/>
        <v>556383.97055860935</v>
      </c>
      <c r="I188" s="33">
        <f t="shared" si="61"/>
        <v>580869.42879231984</v>
      </c>
      <c r="J188" s="33">
        <f t="shared" si="61"/>
        <v>629840.34525974095</v>
      </c>
      <c r="K188" s="33">
        <f t="shared" si="61"/>
        <v>654325.80349345144</v>
      </c>
      <c r="L188" s="33">
        <f t="shared" si="61"/>
        <v>703296.71996087243</v>
      </c>
    </row>
    <row r="189" spans="1:12" x14ac:dyDescent="0.25">
      <c r="A189" s="35"/>
      <c r="B189" s="50" t="s">
        <v>21</v>
      </c>
      <c r="C189" s="50">
        <f>C183-C188</f>
        <v>1250720.3613242132</v>
      </c>
      <c r="D189" s="50">
        <f t="shared" ref="D189:L189" si="62">D183-D188</f>
        <v>1260487.9019883843</v>
      </c>
      <c r="E189" s="50">
        <f t="shared" si="62"/>
        <v>1305854.6585751157</v>
      </c>
      <c r="F189" s="50">
        <f t="shared" si="62"/>
        <v>1336888.9150754467</v>
      </c>
      <c r="G189" s="50">
        <f t="shared" si="62"/>
        <v>1396836.0714407382</v>
      </c>
      <c r="H189" s="50">
        <f t="shared" si="62"/>
        <v>1456783.2278060294</v>
      </c>
      <c r="I189" s="50">
        <f t="shared" si="62"/>
        <v>1516730.3841713211</v>
      </c>
      <c r="J189" s="50">
        <f t="shared" si="62"/>
        <v>1636624.696901904</v>
      </c>
      <c r="K189" s="50">
        <f t="shared" si="62"/>
        <v>1696571.8532671952</v>
      </c>
      <c r="L189" s="51">
        <f t="shared" si="62"/>
        <v>1816466.1659977776</v>
      </c>
    </row>
    <row r="190" spans="1:12" x14ac:dyDescent="0.25">
      <c r="A190" s="35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36"/>
    </row>
    <row r="191" spans="1:12" x14ac:dyDescent="0.25">
      <c r="A191" s="35"/>
      <c r="B191" s="28" t="s">
        <v>0</v>
      </c>
      <c r="C191" s="29">
        <v>1342.21</v>
      </c>
      <c r="D191" s="17"/>
      <c r="E191" s="17"/>
      <c r="F191" s="17"/>
      <c r="G191" s="17"/>
      <c r="H191" s="17"/>
      <c r="I191" s="17"/>
      <c r="J191" s="17"/>
      <c r="K191" s="17"/>
      <c r="L191" s="36"/>
    </row>
    <row r="192" spans="1:12" x14ac:dyDescent="0.25">
      <c r="A192" s="37" t="s">
        <v>115</v>
      </c>
      <c r="B192" s="30" t="s">
        <v>132</v>
      </c>
      <c r="C192" s="30" t="s">
        <v>133</v>
      </c>
      <c r="D192" s="30" t="s">
        <v>134</v>
      </c>
      <c r="E192" s="30" t="s">
        <v>138</v>
      </c>
      <c r="F192" s="30" t="s">
        <v>139</v>
      </c>
      <c r="G192" s="30" t="s">
        <v>140</v>
      </c>
      <c r="H192" s="17"/>
      <c r="I192" s="17"/>
      <c r="J192" s="17"/>
      <c r="K192" s="17"/>
      <c r="L192" s="36"/>
    </row>
    <row r="193" spans="1:12" x14ac:dyDescent="0.25">
      <c r="A193" s="37" t="s">
        <v>1</v>
      </c>
      <c r="B193" s="30">
        <v>25</v>
      </c>
      <c r="C193" s="30">
        <v>20</v>
      </c>
      <c r="D193" s="30">
        <v>20</v>
      </c>
      <c r="E193" s="30">
        <v>25</v>
      </c>
      <c r="F193" s="30">
        <v>25</v>
      </c>
      <c r="G193" s="30">
        <v>20</v>
      </c>
      <c r="H193" s="17"/>
      <c r="I193" s="17"/>
      <c r="J193" s="17"/>
      <c r="K193" s="17"/>
      <c r="L193" s="36"/>
    </row>
    <row r="194" spans="1:12" x14ac:dyDescent="0.25">
      <c r="A194" s="35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36"/>
    </row>
    <row r="195" spans="1:12" x14ac:dyDescent="0.25">
      <c r="A195" s="35"/>
      <c r="B195" s="28" t="s">
        <v>3</v>
      </c>
      <c r="C195" s="17">
        <v>4</v>
      </c>
      <c r="D195" s="17">
        <v>6</v>
      </c>
      <c r="E195" s="17">
        <v>9</v>
      </c>
      <c r="F195" s="17">
        <v>11</v>
      </c>
      <c r="G195" s="17">
        <v>14</v>
      </c>
      <c r="H195" s="17">
        <v>16</v>
      </c>
      <c r="I195" s="17">
        <v>19</v>
      </c>
      <c r="J195" s="17">
        <v>21</v>
      </c>
      <c r="K195" s="17">
        <v>23</v>
      </c>
      <c r="L195" s="36" t="s">
        <v>4</v>
      </c>
    </row>
    <row r="196" spans="1:12" x14ac:dyDescent="0.25">
      <c r="A196" s="35" t="s">
        <v>56</v>
      </c>
      <c r="B196" s="28" t="s">
        <v>2</v>
      </c>
      <c r="C196" s="31">
        <v>0.2</v>
      </c>
      <c r="D196" s="31">
        <v>0.3</v>
      </c>
      <c r="E196" s="31">
        <v>0.4</v>
      </c>
      <c r="F196" s="31">
        <v>0.5</v>
      </c>
      <c r="G196" s="31">
        <v>0.6</v>
      </c>
      <c r="H196" s="31">
        <v>0.7</v>
      </c>
      <c r="I196" s="31">
        <v>0.8</v>
      </c>
      <c r="J196" s="31">
        <v>1</v>
      </c>
      <c r="K196" s="31">
        <v>1.1000000000000001</v>
      </c>
      <c r="L196" s="39">
        <v>1.3</v>
      </c>
    </row>
    <row r="197" spans="1:12" ht="18.75" x14ac:dyDescent="0.3">
      <c r="A197" s="35"/>
      <c r="B197" s="28" t="s">
        <v>7</v>
      </c>
      <c r="C197" s="31">
        <v>0.1</v>
      </c>
      <c r="D197" s="31">
        <v>0.2</v>
      </c>
      <c r="E197" s="31">
        <v>0.4</v>
      </c>
      <c r="F197" s="32">
        <v>0.8</v>
      </c>
      <c r="G197" s="31"/>
      <c r="H197" s="31"/>
      <c r="I197" s="31"/>
      <c r="J197" s="31"/>
      <c r="K197" s="31"/>
      <c r="L197" s="39"/>
    </row>
    <row r="198" spans="1:12" x14ac:dyDescent="0.25">
      <c r="A198" s="35" t="s">
        <v>53</v>
      </c>
      <c r="B198" s="17" t="s">
        <v>5</v>
      </c>
      <c r="C198" s="17">
        <f>('NO TOCAR'!$B$9*$C$110)</f>
        <v>495005.97659858473</v>
      </c>
      <c r="D198" s="17">
        <f>('NO TOCAR'!$B$9*$C$110)</f>
        <v>495005.97659858473</v>
      </c>
      <c r="E198" s="17">
        <f>('NO TOCAR'!$B$9*$C$110)</f>
        <v>495005.97659858473</v>
      </c>
      <c r="F198" s="17">
        <f>('NO TOCAR'!$B$9*$C$110)</f>
        <v>495005.97659858473</v>
      </c>
      <c r="G198" s="17">
        <f>('NO TOCAR'!$B$9*$C$110)</f>
        <v>495005.97659858473</v>
      </c>
      <c r="H198" s="17">
        <f>('NO TOCAR'!$B$9*$C$110)</f>
        <v>495005.97659858473</v>
      </c>
      <c r="I198" s="17">
        <f>('NO TOCAR'!$B$9*$C$110)</f>
        <v>495005.97659858473</v>
      </c>
      <c r="J198" s="17">
        <f>('NO TOCAR'!$B$9*$C$110)</f>
        <v>495005.97659858473</v>
      </c>
      <c r="K198" s="17">
        <f>('NO TOCAR'!$B$9*$C$110)</f>
        <v>495005.97659858473</v>
      </c>
      <c r="L198" s="36">
        <f>('NO TOCAR'!$B$9*$C$110)</f>
        <v>495005.97659858473</v>
      </c>
    </row>
    <row r="199" spans="1:12" x14ac:dyDescent="0.25">
      <c r="A199" s="35" t="s">
        <v>57</v>
      </c>
      <c r="B199" s="17" t="s">
        <v>6</v>
      </c>
      <c r="C199" s="17">
        <f>C198*C196</f>
        <v>99001.19531971695</v>
      </c>
      <c r="D199" s="17">
        <f>D198*D196</f>
        <v>148501.7929795754</v>
      </c>
      <c r="E199" s="17">
        <f t="shared" ref="E199:L199" si="63">E198*E196</f>
        <v>198002.3906394339</v>
      </c>
      <c r="F199" s="17">
        <f t="shared" si="63"/>
        <v>247502.98829929237</v>
      </c>
      <c r="G199" s="17">
        <f t="shared" si="63"/>
        <v>297003.58595915081</v>
      </c>
      <c r="H199" s="17">
        <f t="shared" si="63"/>
        <v>346504.18361900927</v>
      </c>
      <c r="I199" s="17">
        <f t="shared" si="63"/>
        <v>396004.7812788678</v>
      </c>
      <c r="J199" s="17">
        <f t="shared" si="63"/>
        <v>495005.97659858473</v>
      </c>
      <c r="K199" s="17">
        <f t="shared" si="63"/>
        <v>544506.5742584432</v>
      </c>
      <c r="L199" s="36">
        <f t="shared" si="63"/>
        <v>643507.76957816014</v>
      </c>
    </row>
    <row r="200" spans="1:12" x14ac:dyDescent="0.25">
      <c r="A200" s="35" t="s">
        <v>58</v>
      </c>
      <c r="B200" s="17" t="s">
        <v>7</v>
      </c>
      <c r="C200" s="17">
        <f>C198*$F$197</f>
        <v>396004.7812788678</v>
      </c>
      <c r="D200" s="17">
        <f t="shared" ref="D200:L200" si="64">D198*$F$197</f>
        <v>396004.7812788678</v>
      </c>
      <c r="E200" s="17">
        <f t="shared" si="64"/>
        <v>396004.7812788678</v>
      </c>
      <c r="F200" s="17">
        <f t="shared" si="64"/>
        <v>396004.7812788678</v>
      </c>
      <c r="G200" s="17">
        <f t="shared" si="64"/>
        <v>396004.7812788678</v>
      </c>
      <c r="H200" s="17">
        <f t="shared" si="64"/>
        <v>396004.7812788678</v>
      </c>
      <c r="I200" s="17">
        <f t="shared" si="64"/>
        <v>396004.7812788678</v>
      </c>
      <c r="J200" s="17">
        <f t="shared" si="64"/>
        <v>396004.7812788678</v>
      </c>
      <c r="K200" s="17">
        <f t="shared" si="64"/>
        <v>396004.7812788678</v>
      </c>
      <c r="L200" s="36">
        <f t="shared" si="64"/>
        <v>396004.7812788678</v>
      </c>
    </row>
    <row r="201" spans="1:12" x14ac:dyDescent="0.25">
      <c r="A201" s="35" t="s">
        <v>135</v>
      </c>
      <c r="B201" s="17" t="s">
        <v>8</v>
      </c>
      <c r="C201" s="17">
        <f>'NO TOCAR'!$B$11</f>
        <v>237785.294016</v>
      </c>
      <c r="D201" s="17">
        <f>C201+'NO TOCAR'!$B$13</f>
        <v>248593.70678400001</v>
      </c>
      <c r="E201" s="17">
        <f>D201+'NO TOCAR'!$B$13</f>
        <v>259402.11955200002</v>
      </c>
      <c r="F201" s="17">
        <f>E201+'NO TOCAR'!$B$13</f>
        <v>270210.53232</v>
      </c>
      <c r="G201" s="17">
        <f>F201+'NO TOCAR'!$B$13</f>
        <v>281018.94508799998</v>
      </c>
      <c r="H201" s="17">
        <f>G201+'NO TOCAR'!$B$13</f>
        <v>291827.35785599996</v>
      </c>
      <c r="I201" s="17">
        <f>H201+'NO TOCAR'!$B$13</f>
        <v>302635.77062399994</v>
      </c>
      <c r="J201" s="17">
        <f>I201+'NO TOCAR'!$B$13+'NO TOCAR'!$B$13</f>
        <v>324252.5961599999</v>
      </c>
      <c r="K201" s="17">
        <f>J201+'NO TOCAR'!$B$13</f>
        <v>335061.00892799988</v>
      </c>
      <c r="L201" s="36">
        <f>K201+'NO TOCAR'!$B$13+'NO TOCAR'!$B$13</f>
        <v>356677.83446399984</v>
      </c>
    </row>
    <row r="202" spans="1:12" x14ac:dyDescent="0.25">
      <c r="A202" s="35" t="s">
        <v>136</v>
      </c>
      <c r="B202" s="17" t="s">
        <v>9</v>
      </c>
      <c r="C202" s="17">
        <f>(C201+C200+C199+C198)*$E$8</f>
        <v>491118.89888526779</v>
      </c>
      <c r="D202" s="17">
        <f t="shared" ref="D202:L202" si="65">(D201+D200+D199+D198)*$E$8</f>
        <v>515242.50305641117</v>
      </c>
      <c r="E202" s="17">
        <f t="shared" si="65"/>
        <v>539366.10722755454</v>
      </c>
      <c r="F202" s="17">
        <f t="shared" si="65"/>
        <v>563489.71139869792</v>
      </c>
      <c r="G202" s="17">
        <f t="shared" si="65"/>
        <v>587613.3155698413</v>
      </c>
      <c r="H202" s="17">
        <f t="shared" si="65"/>
        <v>611736.9197409848</v>
      </c>
      <c r="I202" s="17">
        <f t="shared" si="65"/>
        <v>635860.52391212818</v>
      </c>
      <c r="J202" s="17">
        <f t="shared" si="65"/>
        <v>684107.73225441494</v>
      </c>
      <c r="K202" s="17">
        <f t="shared" si="65"/>
        <v>708231.33642555831</v>
      </c>
      <c r="L202" s="36">
        <f t="shared" si="65"/>
        <v>756478.54476784496</v>
      </c>
    </row>
    <row r="203" spans="1:12" x14ac:dyDescent="0.25">
      <c r="A203" s="35" t="s">
        <v>137</v>
      </c>
      <c r="B203" s="17" t="s">
        <v>10</v>
      </c>
      <c r="C203" s="17">
        <f>'NO TOCAR'!$E$4</f>
        <v>16450</v>
      </c>
      <c r="D203" s="17">
        <f>'NO TOCAR'!$E$4</f>
        <v>16450</v>
      </c>
      <c r="E203" s="17">
        <f>'NO TOCAR'!$E$4</f>
        <v>16450</v>
      </c>
      <c r="F203" s="17">
        <f>'NO TOCAR'!$E$4</f>
        <v>16450</v>
      </c>
      <c r="G203" s="17">
        <f>'NO TOCAR'!$E$4</f>
        <v>16450</v>
      </c>
      <c r="H203" s="17">
        <f>'NO TOCAR'!$E$4</f>
        <v>16450</v>
      </c>
      <c r="I203" s="17">
        <f>'NO TOCAR'!$E$4</f>
        <v>16450</v>
      </c>
      <c r="J203" s="17">
        <f>'NO TOCAR'!$E$4</f>
        <v>16450</v>
      </c>
      <c r="K203" s="17">
        <f>'NO TOCAR'!$E$4</f>
        <v>16450</v>
      </c>
      <c r="L203" s="36">
        <f>'NO TOCAR'!$E$4</f>
        <v>16450</v>
      </c>
    </row>
    <row r="204" spans="1:12" x14ac:dyDescent="0.25">
      <c r="A204" s="35"/>
      <c r="B204" s="17" t="s">
        <v>11</v>
      </c>
      <c r="C204" s="17">
        <f>'NO TOCAR'!$B$15</f>
        <v>26911.909727999999</v>
      </c>
      <c r="D204" s="17">
        <f>'NO TOCAR'!$B$15</f>
        <v>26911.909727999999</v>
      </c>
      <c r="E204" s="17">
        <f>'NO TOCAR'!$B$15</f>
        <v>26911.909727999999</v>
      </c>
      <c r="F204" s="17">
        <f>'NO TOCAR'!$B$15</f>
        <v>26911.909727999999</v>
      </c>
      <c r="G204" s="17">
        <f>'NO TOCAR'!$B$15</f>
        <v>26911.909727999999</v>
      </c>
      <c r="H204" s="17">
        <f>'NO TOCAR'!$B$15</f>
        <v>26911.909727999999</v>
      </c>
      <c r="I204" s="17">
        <f>'NO TOCAR'!$B$15</f>
        <v>26911.909727999999</v>
      </c>
      <c r="J204" s="17">
        <f>'NO TOCAR'!$B$15</f>
        <v>26911.909727999999</v>
      </c>
      <c r="K204" s="17">
        <f>'NO TOCAR'!$B$15</f>
        <v>26911.909727999999</v>
      </c>
      <c r="L204" s="36">
        <f>'NO TOCAR'!$B$15</f>
        <v>26911.909727999999</v>
      </c>
    </row>
    <row r="205" spans="1:12" x14ac:dyDescent="0.25">
      <c r="A205" s="35"/>
      <c r="B205" s="17" t="s">
        <v>12</v>
      </c>
      <c r="C205" s="17">
        <f>'NO TOCAR'!$F$4</f>
        <v>6397.22</v>
      </c>
      <c r="D205" s="17">
        <f>'NO TOCAR'!$F$4</f>
        <v>6397.22</v>
      </c>
      <c r="E205" s="17">
        <f>'NO TOCAR'!$F$4</f>
        <v>6397.22</v>
      </c>
      <c r="F205" s="17">
        <f>'NO TOCAR'!$F$4</f>
        <v>6397.22</v>
      </c>
      <c r="G205" s="17">
        <f>'NO TOCAR'!$F$4</f>
        <v>6397.22</v>
      </c>
      <c r="H205" s="17">
        <f>'NO TOCAR'!$F$4</f>
        <v>6397.22</v>
      </c>
      <c r="I205" s="17">
        <f>'NO TOCAR'!$F$4</f>
        <v>6397.22</v>
      </c>
      <c r="J205" s="17">
        <f>'NO TOCAR'!$F$4</f>
        <v>6397.22</v>
      </c>
      <c r="K205" s="17">
        <f>'NO TOCAR'!$F$4</f>
        <v>6397.22</v>
      </c>
      <c r="L205" s="36">
        <f>'NO TOCAR'!$F$4</f>
        <v>6397.22</v>
      </c>
    </row>
    <row r="206" spans="1:12" x14ac:dyDescent="0.25">
      <c r="A206" s="35"/>
      <c r="B206" s="17" t="s">
        <v>13</v>
      </c>
      <c r="C206" s="17">
        <f>'NO TOCAR'!$B$17</f>
        <v>131933.68358400001</v>
      </c>
      <c r="D206" s="17">
        <f>'NO TOCAR'!$D$17</f>
        <v>61258.168511999997</v>
      </c>
      <c r="E206" s="17">
        <f>'NO TOCAR'!$F$17</f>
        <v>40722.394176000002</v>
      </c>
      <c r="F206" s="17"/>
      <c r="G206" s="17"/>
      <c r="H206" s="17"/>
      <c r="I206" s="17"/>
      <c r="J206" s="17"/>
      <c r="K206" s="17"/>
      <c r="L206" s="36"/>
    </row>
    <row r="207" spans="1:12" x14ac:dyDescent="0.25">
      <c r="A207" s="35"/>
      <c r="B207" s="17" t="s">
        <v>14</v>
      </c>
      <c r="C207" s="17">
        <f>'NO TOCAR'!$E$5</f>
        <v>12250</v>
      </c>
      <c r="D207" s="17">
        <f>'NO TOCAR'!$E$5</f>
        <v>12250</v>
      </c>
      <c r="E207" s="17">
        <f>'NO TOCAR'!$E$5</f>
        <v>12250</v>
      </c>
      <c r="F207" s="17">
        <f>'NO TOCAR'!$E$5</f>
        <v>12250</v>
      </c>
      <c r="G207" s="17">
        <f>'NO TOCAR'!$E$5</f>
        <v>12250</v>
      </c>
      <c r="H207" s="17">
        <f>'NO TOCAR'!$E$5</f>
        <v>12250</v>
      </c>
      <c r="I207" s="17">
        <f>'NO TOCAR'!$E$5</f>
        <v>12250</v>
      </c>
      <c r="J207" s="17">
        <f>'NO TOCAR'!$E$5</f>
        <v>12250</v>
      </c>
      <c r="K207" s="17">
        <f>'NO TOCAR'!$E$5</f>
        <v>12250</v>
      </c>
      <c r="L207" s="36">
        <f>'NO TOCAR'!$E$5</f>
        <v>12250</v>
      </c>
    </row>
    <row r="208" spans="1:12" x14ac:dyDescent="0.25">
      <c r="A208" s="35"/>
      <c r="B208" s="17" t="s">
        <v>15</v>
      </c>
      <c r="C208" s="17">
        <f>'NO TOCAR'!$B$19</f>
        <v>14429.372854400001</v>
      </c>
      <c r="D208" s="17">
        <f>'NO TOCAR'!$B$19</f>
        <v>14429.372854400001</v>
      </c>
      <c r="E208" s="17">
        <f>'NO TOCAR'!$B$19</f>
        <v>14429.372854400001</v>
      </c>
      <c r="F208" s="17">
        <f>'NO TOCAR'!$B$19</f>
        <v>14429.372854400001</v>
      </c>
      <c r="G208" s="17">
        <f>'NO TOCAR'!$B$19</f>
        <v>14429.372854400001</v>
      </c>
      <c r="H208" s="17">
        <f>'NO TOCAR'!$B$19</f>
        <v>14429.372854400001</v>
      </c>
      <c r="I208" s="17">
        <f>'NO TOCAR'!$B$19</f>
        <v>14429.372854400001</v>
      </c>
      <c r="J208" s="17">
        <f>'NO TOCAR'!$B$19</f>
        <v>14429.372854400001</v>
      </c>
      <c r="K208" s="17">
        <f>'NO TOCAR'!$B$19</f>
        <v>14429.372854400001</v>
      </c>
      <c r="L208" s="36">
        <f>'NO TOCAR'!$B$19</f>
        <v>14429.372854400001</v>
      </c>
    </row>
    <row r="209" spans="1:12" x14ac:dyDescent="0.25">
      <c r="A209" s="35"/>
      <c r="B209" s="17" t="s">
        <v>16</v>
      </c>
      <c r="C209" s="17">
        <f>'NO TOCAR'!$B$21</f>
        <v>72852.823583999998</v>
      </c>
      <c r="D209" s="17">
        <f>'NO TOCAR'!$B$21</f>
        <v>72852.823583999998</v>
      </c>
      <c r="E209" s="17">
        <f>'NO TOCAR'!$B$21</f>
        <v>72852.823583999998</v>
      </c>
      <c r="F209" s="17">
        <f>'NO TOCAR'!$B$21</f>
        <v>72852.823583999998</v>
      </c>
      <c r="G209" s="17">
        <f>'NO TOCAR'!$B$21</f>
        <v>72852.823583999998</v>
      </c>
      <c r="H209" s="17">
        <f>'NO TOCAR'!$B$21</f>
        <v>72852.823583999998</v>
      </c>
      <c r="I209" s="17">
        <f>'NO TOCAR'!$B$21</f>
        <v>72852.823583999998</v>
      </c>
      <c r="J209" s="17">
        <f>'NO TOCAR'!$B$21</f>
        <v>72852.823583999998</v>
      </c>
      <c r="K209" s="17">
        <f>'NO TOCAR'!$B$21</f>
        <v>72852.823583999998</v>
      </c>
      <c r="L209" s="36">
        <f>'NO TOCAR'!$B$21</f>
        <v>72852.823583999998</v>
      </c>
    </row>
    <row r="210" spans="1:12" x14ac:dyDescent="0.25">
      <c r="A210" s="35"/>
      <c r="B210" s="33" t="s">
        <v>17</v>
      </c>
      <c r="C210" s="33">
        <f>SUM(C198:C209)</f>
        <v>2000141.155848837</v>
      </c>
      <c r="D210" s="33">
        <f t="shared" ref="D210:L210" si="66">SUM(D198:D209)</f>
        <v>2013898.2553758388</v>
      </c>
      <c r="E210" s="33">
        <f t="shared" si="66"/>
        <v>2077795.0956388409</v>
      </c>
      <c r="F210" s="33">
        <f t="shared" si="66"/>
        <v>2121505.3160618427</v>
      </c>
      <c r="G210" s="33">
        <f t="shared" si="66"/>
        <v>2205937.9306608448</v>
      </c>
      <c r="H210" s="33">
        <f t="shared" si="66"/>
        <v>2290370.5452598468</v>
      </c>
      <c r="I210" s="33">
        <f t="shared" si="66"/>
        <v>2374803.1598588484</v>
      </c>
      <c r="J210" s="33">
        <f t="shared" si="66"/>
        <v>2543668.3890568526</v>
      </c>
      <c r="K210" s="33">
        <f t="shared" si="66"/>
        <v>2628101.0036558541</v>
      </c>
      <c r="L210" s="40">
        <f t="shared" si="66"/>
        <v>2796966.2328538573</v>
      </c>
    </row>
    <row r="211" spans="1:12" x14ac:dyDescent="0.25">
      <c r="A211" s="35"/>
      <c r="B211" s="17" t="s">
        <v>18</v>
      </c>
      <c r="C211" s="17">
        <f>(C206+C205+C204+C203+C202+C201+C200+C199+C198)*21%</f>
        <v>399127.88147619186</v>
      </c>
      <c r="D211" s="17">
        <f t="shared" ref="D211:L211" si="67">(D206+D205+D204+D203+D202+D201+D200+D199+D198)*21%</f>
        <v>402016.87237686221</v>
      </c>
      <c r="E211" s="17">
        <f t="shared" si="67"/>
        <v>415435.20883209258</v>
      </c>
      <c r="F211" s="17">
        <f t="shared" si="67"/>
        <v>424614.35512092296</v>
      </c>
      <c r="G211" s="17">
        <f t="shared" si="67"/>
        <v>442345.20418671326</v>
      </c>
      <c r="H211" s="17">
        <f t="shared" si="67"/>
        <v>460076.0532525038</v>
      </c>
      <c r="I211" s="17">
        <f t="shared" si="67"/>
        <v>477806.90231829416</v>
      </c>
      <c r="J211" s="17">
        <f t="shared" si="67"/>
        <v>513268.60044987488</v>
      </c>
      <c r="K211" s="17">
        <f t="shared" si="67"/>
        <v>530999.4495156653</v>
      </c>
      <c r="L211" s="36">
        <f t="shared" si="67"/>
        <v>566461.14764724602</v>
      </c>
    </row>
    <row r="212" spans="1:12" x14ac:dyDescent="0.25">
      <c r="A212" s="35"/>
      <c r="B212" s="17" t="s">
        <v>19</v>
      </c>
      <c r="C212" s="17">
        <f>(C206+C205+C204+C203+C202+C201+C200+C199+C198)*7%</f>
        <v>133042.62715873064</v>
      </c>
      <c r="D212" s="17">
        <f t="shared" ref="D212:L212" si="68">(D206+D205+D204+D203+D202+D201+D200+D199+D198)*7%</f>
        <v>134005.62412562076</v>
      </c>
      <c r="E212" s="17">
        <f t="shared" si="68"/>
        <v>138478.40294403088</v>
      </c>
      <c r="F212" s="17">
        <f t="shared" si="68"/>
        <v>141538.11837364102</v>
      </c>
      <c r="G212" s="17">
        <f t="shared" si="68"/>
        <v>147448.4013955711</v>
      </c>
      <c r="H212" s="17">
        <f t="shared" si="68"/>
        <v>153358.6844175013</v>
      </c>
      <c r="I212" s="17">
        <f t="shared" si="68"/>
        <v>159268.96743943141</v>
      </c>
      <c r="J212" s="17">
        <f t="shared" si="68"/>
        <v>171089.53348329166</v>
      </c>
      <c r="K212" s="17">
        <f t="shared" si="68"/>
        <v>176999.8165052218</v>
      </c>
      <c r="L212" s="36">
        <f t="shared" si="68"/>
        <v>188820.38254908202</v>
      </c>
    </row>
    <row r="213" spans="1:12" x14ac:dyDescent="0.25">
      <c r="A213" s="35"/>
      <c r="B213" s="17" t="s">
        <v>20</v>
      </c>
      <c r="C213" s="17">
        <f>'NO TOCAR'!$B$22</f>
        <v>1429.82</v>
      </c>
      <c r="D213" s="17">
        <f>'NO TOCAR'!$B$22</f>
        <v>1429.82</v>
      </c>
      <c r="E213" s="17">
        <f>'NO TOCAR'!$B$22</f>
        <v>1429.82</v>
      </c>
      <c r="F213" s="17">
        <f>'NO TOCAR'!$B$22</f>
        <v>1429.82</v>
      </c>
      <c r="G213" s="17">
        <f>'NO TOCAR'!$B$22</f>
        <v>1429.82</v>
      </c>
      <c r="H213" s="17">
        <f>'NO TOCAR'!$B$22</f>
        <v>1429.82</v>
      </c>
      <c r="I213" s="17">
        <f>'NO TOCAR'!$B$22</f>
        <v>1429.82</v>
      </c>
      <c r="J213" s="17">
        <f>'NO TOCAR'!$B$22</f>
        <v>1429.82</v>
      </c>
      <c r="K213" s="17">
        <f>'NO TOCAR'!$B$22</f>
        <v>1429.82</v>
      </c>
      <c r="L213" s="36">
        <f>'NO TOCAR'!$B$22</f>
        <v>1429.82</v>
      </c>
    </row>
    <row r="214" spans="1:12" x14ac:dyDescent="0.25">
      <c r="A214" s="35"/>
      <c r="B214" s="17" t="s">
        <v>220</v>
      </c>
      <c r="C214" s="17">
        <f>(C198+C199+C200+C201+C202+C203+C204+C205+C206)*1%</f>
        <v>19006.089594104371</v>
      </c>
      <c r="D214" s="17">
        <f t="shared" ref="D214:L214" si="69">(D198+D199+D200+D201+D202+D203+D204+D205+D206)*1%</f>
        <v>19143.660589374391</v>
      </c>
      <c r="E214" s="17">
        <f t="shared" si="69"/>
        <v>19782.628992004407</v>
      </c>
      <c r="F214" s="17">
        <f t="shared" si="69"/>
        <v>20219.731196234428</v>
      </c>
      <c r="G214" s="17">
        <f t="shared" si="69"/>
        <v>21064.057342224449</v>
      </c>
      <c r="H214" s="17">
        <f t="shared" si="69"/>
        <v>21908.383488214469</v>
      </c>
      <c r="I214" s="17">
        <f t="shared" si="69"/>
        <v>22752.709634204482</v>
      </c>
      <c r="J214" s="17">
        <f t="shared" si="69"/>
        <v>24441.361926184527</v>
      </c>
      <c r="K214" s="17">
        <f t="shared" si="69"/>
        <v>25285.68807217454</v>
      </c>
      <c r="L214" s="17">
        <f t="shared" si="69"/>
        <v>26974.340364154574</v>
      </c>
    </row>
    <row r="215" spans="1:12" x14ac:dyDescent="0.25">
      <c r="A215" s="35"/>
      <c r="B215" s="33" t="s">
        <v>22</v>
      </c>
      <c r="C215" s="33">
        <f>SUM(C211:C214)</f>
        <v>552606.41822902684</v>
      </c>
      <c r="D215" s="33">
        <f t="shared" ref="D215:L215" si="70">SUM(D211:D214)</f>
        <v>556595.97709185735</v>
      </c>
      <c r="E215" s="33">
        <f t="shared" si="70"/>
        <v>575126.06076812791</v>
      </c>
      <c r="F215" s="33">
        <f t="shared" si="70"/>
        <v>587802.02469079837</v>
      </c>
      <c r="G215" s="33">
        <f t="shared" si="70"/>
        <v>612287.48292450875</v>
      </c>
      <c r="H215" s="33">
        <f t="shared" si="70"/>
        <v>636772.94115821947</v>
      </c>
      <c r="I215" s="33">
        <f t="shared" si="70"/>
        <v>661258.39939193008</v>
      </c>
      <c r="J215" s="33">
        <f t="shared" si="70"/>
        <v>710229.31585935096</v>
      </c>
      <c r="K215" s="33">
        <f t="shared" si="70"/>
        <v>734714.77409306157</v>
      </c>
      <c r="L215" s="33">
        <f t="shared" si="70"/>
        <v>783685.69056048256</v>
      </c>
    </row>
    <row r="216" spans="1:12" ht="15.75" thickBot="1" x14ac:dyDescent="0.3">
      <c r="A216" s="42"/>
      <c r="B216" s="52" t="s">
        <v>21</v>
      </c>
      <c r="C216" s="52">
        <f>C210-C215</f>
        <v>1447534.7376198103</v>
      </c>
      <c r="D216" s="52">
        <f t="shared" ref="D216:L216" si="71">D210-D215</f>
        <v>1457302.2782839816</v>
      </c>
      <c r="E216" s="52">
        <f t="shared" si="71"/>
        <v>1502669.034870713</v>
      </c>
      <c r="F216" s="52">
        <f t="shared" si="71"/>
        <v>1533703.2913710442</v>
      </c>
      <c r="G216" s="52">
        <f t="shared" si="71"/>
        <v>1593650.4477363359</v>
      </c>
      <c r="H216" s="52">
        <f t="shared" si="71"/>
        <v>1653597.6041016274</v>
      </c>
      <c r="I216" s="52">
        <f t="shared" si="71"/>
        <v>1713544.7604669183</v>
      </c>
      <c r="J216" s="52">
        <f t="shared" si="71"/>
        <v>1833439.0731975017</v>
      </c>
      <c r="K216" s="52">
        <f t="shared" si="71"/>
        <v>1893386.2295627925</v>
      </c>
      <c r="L216" s="53">
        <f t="shared" si="71"/>
        <v>2013280.5422933749</v>
      </c>
    </row>
    <row r="217" spans="1:12" ht="15.75" thickBot="1" x14ac:dyDescent="0.3"/>
    <row r="218" spans="1:12" x14ac:dyDescent="0.25">
      <c r="A218" s="18"/>
      <c r="B218" s="43" t="s">
        <v>0</v>
      </c>
      <c r="C218" s="44">
        <v>1391.44</v>
      </c>
      <c r="D218" s="19"/>
      <c r="E218" s="19"/>
      <c r="F218" s="19"/>
      <c r="G218" s="19"/>
      <c r="H218" s="19"/>
      <c r="I218" s="19"/>
      <c r="J218" s="19"/>
      <c r="K218" s="19"/>
      <c r="L218" s="20"/>
    </row>
    <row r="219" spans="1:12" x14ac:dyDescent="0.25">
      <c r="A219" s="37" t="s">
        <v>115</v>
      </c>
      <c r="B219" s="30" t="s">
        <v>142</v>
      </c>
      <c r="C219" s="30" t="s">
        <v>143</v>
      </c>
      <c r="D219" s="30" t="s">
        <v>145</v>
      </c>
      <c r="E219" s="30" t="s">
        <v>146</v>
      </c>
      <c r="F219" s="30"/>
      <c r="G219" s="30"/>
      <c r="H219" s="30"/>
      <c r="I219" s="30"/>
      <c r="J219" s="30"/>
      <c r="K219" s="30"/>
      <c r="L219" s="38"/>
    </row>
    <row r="220" spans="1:12" x14ac:dyDescent="0.25">
      <c r="A220" s="37" t="s">
        <v>1</v>
      </c>
      <c r="B220" s="30">
        <v>25</v>
      </c>
      <c r="C220" s="30">
        <v>25</v>
      </c>
      <c r="D220" s="30">
        <v>25</v>
      </c>
      <c r="E220" s="30">
        <v>25</v>
      </c>
      <c r="F220" s="30"/>
      <c r="G220" s="30"/>
      <c r="H220" s="30"/>
      <c r="I220" s="30"/>
      <c r="J220" s="30"/>
      <c r="K220" s="30"/>
      <c r="L220" s="38"/>
    </row>
    <row r="221" spans="1:12" x14ac:dyDescent="0.25">
      <c r="A221" s="35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36"/>
    </row>
    <row r="222" spans="1:12" x14ac:dyDescent="0.25">
      <c r="A222" s="35"/>
      <c r="B222" s="28" t="s">
        <v>3</v>
      </c>
      <c r="C222" s="17">
        <v>4</v>
      </c>
      <c r="D222" s="17">
        <v>6</v>
      </c>
      <c r="E222" s="17">
        <v>9</v>
      </c>
      <c r="F222" s="17">
        <v>11</v>
      </c>
      <c r="G222" s="17">
        <v>14</v>
      </c>
      <c r="H222" s="17">
        <v>16</v>
      </c>
      <c r="I222" s="17">
        <v>19</v>
      </c>
      <c r="J222" s="17">
        <v>21</v>
      </c>
      <c r="K222" s="17">
        <v>23</v>
      </c>
      <c r="L222" s="36" t="s">
        <v>4</v>
      </c>
    </row>
    <row r="223" spans="1:12" x14ac:dyDescent="0.25">
      <c r="A223" s="35" t="s">
        <v>37</v>
      </c>
      <c r="B223" s="28" t="s">
        <v>2</v>
      </c>
      <c r="C223" s="31">
        <v>0.2</v>
      </c>
      <c r="D223" s="31">
        <v>0.3</v>
      </c>
      <c r="E223" s="31">
        <v>0.4</v>
      </c>
      <c r="F223" s="31">
        <v>0.5</v>
      </c>
      <c r="G223" s="31">
        <v>0.6</v>
      </c>
      <c r="H223" s="31">
        <v>0.7</v>
      </c>
      <c r="I223" s="31">
        <v>0.8</v>
      </c>
      <c r="J223" s="31">
        <v>1</v>
      </c>
      <c r="K223" s="31">
        <v>1.1000000000000001</v>
      </c>
      <c r="L223" s="39">
        <v>1.3</v>
      </c>
    </row>
    <row r="224" spans="1:12" ht="18.75" x14ac:dyDescent="0.3">
      <c r="A224" s="35"/>
      <c r="B224" s="28" t="s">
        <v>7</v>
      </c>
      <c r="C224" s="32">
        <v>0.1</v>
      </c>
      <c r="D224" s="31">
        <v>0.2</v>
      </c>
      <c r="E224" s="31">
        <v>0.4</v>
      </c>
      <c r="F224" s="31">
        <v>0.8</v>
      </c>
      <c r="G224" s="31"/>
      <c r="H224" s="31"/>
      <c r="I224" s="31"/>
      <c r="J224" s="31"/>
      <c r="K224" s="31"/>
      <c r="L224" s="39"/>
    </row>
    <row r="225" spans="1:12" x14ac:dyDescent="0.25">
      <c r="A225" s="35" t="s">
        <v>141</v>
      </c>
      <c r="B225" s="17" t="s">
        <v>5</v>
      </c>
      <c r="C225" s="17">
        <f>('NO TOCAR'!$B$9*$C$218)</f>
        <v>513161.96130138705</v>
      </c>
      <c r="D225" s="17">
        <f>('NO TOCAR'!$B$9*$C$218)</f>
        <v>513161.96130138705</v>
      </c>
      <c r="E225" s="17">
        <f>('NO TOCAR'!$B$9*$C$218)</f>
        <v>513161.96130138705</v>
      </c>
      <c r="F225" s="17">
        <f>('NO TOCAR'!$B$9*$C$218)</f>
        <v>513161.96130138705</v>
      </c>
      <c r="G225" s="17">
        <f>('NO TOCAR'!$B$9*$C$218)</f>
        <v>513161.96130138705</v>
      </c>
      <c r="H225" s="17">
        <f>('NO TOCAR'!$B$9*$C$218)</f>
        <v>513161.96130138705</v>
      </c>
      <c r="I225" s="17">
        <f>('NO TOCAR'!$B$9*$C$218)</f>
        <v>513161.96130138705</v>
      </c>
      <c r="J225" s="17">
        <f>('NO TOCAR'!$B$9*$C$218)</f>
        <v>513161.96130138705</v>
      </c>
      <c r="K225" s="17">
        <f>('NO TOCAR'!$B$9*$C$218)</f>
        <v>513161.96130138705</v>
      </c>
      <c r="L225" s="36">
        <f>('NO TOCAR'!$B$9*$C$218)</f>
        <v>513161.96130138705</v>
      </c>
    </row>
    <row r="226" spans="1:12" x14ac:dyDescent="0.25">
      <c r="A226" s="35" t="s">
        <v>59</v>
      </c>
      <c r="B226" s="17" t="s">
        <v>6</v>
      </c>
      <c r="C226" s="17">
        <f>C225*C223</f>
        <v>102632.39226027741</v>
      </c>
      <c r="D226" s="17">
        <f>D225*D223</f>
        <v>153948.58839041612</v>
      </c>
      <c r="E226" s="17">
        <f t="shared" ref="E226:L226" si="72">E225*E223</f>
        <v>205264.78452055482</v>
      </c>
      <c r="F226" s="17">
        <f t="shared" si="72"/>
        <v>256580.98065069353</v>
      </c>
      <c r="G226" s="17">
        <f t="shared" si="72"/>
        <v>307897.17678083223</v>
      </c>
      <c r="H226" s="17">
        <f t="shared" si="72"/>
        <v>359213.37291097094</v>
      </c>
      <c r="I226" s="17">
        <f t="shared" si="72"/>
        <v>410529.56904110964</v>
      </c>
      <c r="J226" s="17">
        <f t="shared" si="72"/>
        <v>513161.96130138705</v>
      </c>
      <c r="K226" s="17">
        <f t="shared" si="72"/>
        <v>564478.15743152576</v>
      </c>
      <c r="L226" s="36">
        <f t="shared" si="72"/>
        <v>667110.54969180317</v>
      </c>
    </row>
    <row r="227" spans="1:12" x14ac:dyDescent="0.25">
      <c r="A227" s="35" t="s">
        <v>144</v>
      </c>
      <c r="B227" s="17" t="s">
        <v>7</v>
      </c>
      <c r="C227" s="17">
        <f>C225*$C$8</f>
        <v>51316.196130138705</v>
      </c>
      <c r="D227" s="17">
        <f t="shared" ref="D227:L227" si="73">D225*$C$8</f>
        <v>51316.196130138705</v>
      </c>
      <c r="E227" s="17">
        <f t="shared" si="73"/>
        <v>51316.196130138705</v>
      </c>
      <c r="F227" s="17">
        <f t="shared" si="73"/>
        <v>51316.196130138705</v>
      </c>
      <c r="G227" s="17">
        <f t="shared" si="73"/>
        <v>51316.196130138705</v>
      </c>
      <c r="H227" s="17">
        <f t="shared" si="73"/>
        <v>51316.196130138705</v>
      </c>
      <c r="I227" s="17">
        <f t="shared" si="73"/>
        <v>51316.196130138705</v>
      </c>
      <c r="J227" s="17">
        <f t="shared" si="73"/>
        <v>51316.196130138705</v>
      </c>
      <c r="K227" s="17">
        <f t="shared" si="73"/>
        <v>51316.196130138705</v>
      </c>
      <c r="L227" s="36">
        <f t="shared" si="73"/>
        <v>51316.196130138705</v>
      </c>
    </row>
    <row r="228" spans="1:12" x14ac:dyDescent="0.25">
      <c r="A228" s="35" t="s">
        <v>60</v>
      </c>
      <c r="B228" s="17" t="s">
        <v>8</v>
      </c>
      <c r="C228" s="17">
        <f>'NO TOCAR'!$B$11</f>
        <v>237785.294016</v>
      </c>
      <c r="D228" s="17">
        <f>C228+'NO TOCAR'!$B$13</f>
        <v>248593.70678400001</v>
      </c>
      <c r="E228" s="17">
        <f>D228+'NO TOCAR'!$B$13</f>
        <v>259402.11955200002</v>
      </c>
      <c r="F228" s="17">
        <f>E228+'NO TOCAR'!$B$13</f>
        <v>270210.53232</v>
      </c>
      <c r="G228" s="17">
        <f>F228+'NO TOCAR'!$B$13</f>
        <v>281018.94508799998</v>
      </c>
      <c r="H228" s="17">
        <f>G228+'NO TOCAR'!$B$13</f>
        <v>291827.35785599996</v>
      </c>
      <c r="I228" s="17">
        <f>H228+'NO TOCAR'!$B$13</f>
        <v>302635.77062399994</v>
      </c>
      <c r="J228" s="17">
        <f>I228+'NO TOCAR'!$B$13+'NO TOCAR'!$B$13</f>
        <v>324252.5961599999</v>
      </c>
      <c r="K228" s="17">
        <f>J228+'NO TOCAR'!$B$13</f>
        <v>335061.00892799988</v>
      </c>
      <c r="L228" s="36">
        <f>K228+'NO TOCAR'!$B$13+'NO TOCAR'!$B$13</f>
        <v>356677.83446399984</v>
      </c>
    </row>
    <row r="229" spans="1:12" x14ac:dyDescent="0.25">
      <c r="A229" s="35"/>
      <c r="B229" s="17" t="s">
        <v>9</v>
      </c>
      <c r="C229" s="17">
        <f>(C228+C227+C226+C225)*$E$8</f>
        <v>361958.33748312132</v>
      </c>
      <c r="D229" s="17">
        <f t="shared" ref="D229:L229" si="74">(D228+D227+D226+D225)*$E$8</f>
        <v>386808.18104237679</v>
      </c>
      <c r="E229" s="17">
        <f t="shared" si="74"/>
        <v>411658.02460163226</v>
      </c>
      <c r="F229" s="17">
        <f t="shared" si="74"/>
        <v>436507.86816088774</v>
      </c>
      <c r="G229" s="17">
        <f t="shared" si="74"/>
        <v>461357.71172014321</v>
      </c>
      <c r="H229" s="17">
        <f t="shared" si="74"/>
        <v>486207.55527939874</v>
      </c>
      <c r="I229" s="17">
        <f t="shared" si="74"/>
        <v>511057.39883865416</v>
      </c>
      <c r="J229" s="17">
        <f t="shared" si="74"/>
        <v>560757.08595716511</v>
      </c>
      <c r="K229" s="17">
        <f t="shared" si="74"/>
        <v>585606.92951642058</v>
      </c>
      <c r="L229" s="36">
        <f t="shared" si="74"/>
        <v>635306.61663493153</v>
      </c>
    </row>
    <row r="230" spans="1:12" x14ac:dyDescent="0.25">
      <c r="A230" s="35"/>
      <c r="B230" s="17" t="s">
        <v>10</v>
      </c>
      <c r="C230" s="17">
        <f>'NO TOCAR'!$E$4</f>
        <v>16450</v>
      </c>
      <c r="D230" s="17">
        <f>'NO TOCAR'!$E$4</f>
        <v>16450</v>
      </c>
      <c r="E230" s="17">
        <f>'NO TOCAR'!$E$4</f>
        <v>16450</v>
      </c>
      <c r="F230" s="17">
        <f>'NO TOCAR'!$E$4</f>
        <v>16450</v>
      </c>
      <c r="G230" s="17">
        <f>'NO TOCAR'!$E$4</f>
        <v>16450</v>
      </c>
      <c r="H230" s="17">
        <f>'NO TOCAR'!$E$4</f>
        <v>16450</v>
      </c>
      <c r="I230" s="17">
        <f>'NO TOCAR'!$E$4</f>
        <v>16450</v>
      </c>
      <c r="J230" s="17">
        <f>'NO TOCAR'!$E$4</f>
        <v>16450</v>
      </c>
      <c r="K230" s="17">
        <f>'NO TOCAR'!$E$4</f>
        <v>16450</v>
      </c>
      <c r="L230" s="36">
        <f>'NO TOCAR'!$E$4</f>
        <v>16450</v>
      </c>
    </row>
    <row r="231" spans="1:12" x14ac:dyDescent="0.25">
      <c r="A231" s="35"/>
      <c r="B231" s="17" t="s">
        <v>11</v>
      </c>
      <c r="C231" s="17">
        <f>'NO TOCAR'!$B$15</f>
        <v>26911.909727999999</v>
      </c>
      <c r="D231" s="17">
        <f>'NO TOCAR'!$B$15</f>
        <v>26911.909727999999</v>
      </c>
      <c r="E231" s="17">
        <f>'NO TOCAR'!$B$15</f>
        <v>26911.909727999999</v>
      </c>
      <c r="F231" s="17">
        <f>'NO TOCAR'!$B$15</f>
        <v>26911.909727999999</v>
      </c>
      <c r="G231" s="17">
        <f>'NO TOCAR'!$B$15</f>
        <v>26911.909727999999</v>
      </c>
      <c r="H231" s="17">
        <f>'NO TOCAR'!$B$15</f>
        <v>26911.909727999999</v>
      </c>
      <c r="I231" s="17">
        <f>'NO TOCAR'!$B$15</f>
        <v>26911.909727999999</v>
      </c>
      <c r="J231" s="17">
        <f>'NO TOCAR'!$B$15</f>
        <v>26911.909727999999</v>
      </c>
      <c r="K231" s="17">
        <f>'NO TOCAR'!$B$15</f>
        <v>26911.909727999999</v>
      </c>
      <c r="L231" s="36">
        <f>'NO TOCAR'!$B$15</f>
        <v>26911.909727999999</v>
      </c>
    </row>
    <row r="232" spans="1:12" x14ac:dyDescent="0.25">
      <c r="A232" s="35"/>
      <c r="B232" s="17" t="s">
        <v>12</v>
      </c>
      <c r="C232" s="17">
        <f>'NO TOCAR'!$F$4</f>
        <v>6397.22</v>
      </c>
      <c r="D232" s="17">
        <f>'NO TOCAR'!$F$4</f>
        <v>6397.22</v>
      </c>
      <c r="E232" s="17">
        <f>'NO TOCAR'!$F$4</f>
        <v>6397.22</v>
      </c>
      <c r="F232" s="17">
        <f>'NO TOCAR'!$F$4</f>
        <v>6397.22</v>
      </c>
      <c r="G232" s="17">
        <f>'NO TOCAR'!$F$4</f>
        <v>6397.22</v>
      </c>
      <c r="H232" s="17">
        <f>'NO TOCAR'!$F$4</f>
        <v>6397.22</v>
      </c>
      <c r="I232" s="17">
        <f>'NO TOCAR'!$F$4</f>
        <v>6397.22</v>
      </c>
      <c r="J232" s="17">
        <f>'NO TOCAR'!$F$4</f>
        <v>6397.22</v>
      </c>
      <c r="K232" s="17">
        <f>'NO TOCAR'!$F$4</f>
        <v>6397.22</v>
      </c>
      <c r="L232" s="36">
        <f>'NO TOCAR'!$F$4</f>
        <v>6397.22</v>
      </c>
    </row>
    <row r="233" spans="1:12" x14ac:dyDescent="0.25">
      <c r="A233" s="35"/>
      <c r="B233" s="17" t="s">
        <v>13</v>
      </c>
      <c r="C233" s="17">
        <f>'NO TOCAR'!$B$17</f>
        <v>131933.68358400001</v>
      </c>
      <c r="D233" s="17">
        <f>'NO TOCAR'!$D$17</f>
        <v>61258.168511999997</v>
      </c>
      <c r="E233" s="17">
        <f>'NO TOCAR'!$F$17</f>
        <v>40722.394176000002</v>
      </c>
      <c r="F233" s="17"/>
      <c r="G233" s="17"/>
      <c r="H233" s="17"/>
      <c r="I233" s="17"/>
      <c r="J233" s="17"/>
      <c r="K233" s="17"/>
      <c r="L233" s="36"/>
    </row>
    <row r="234" spans="1:12" x14ac:dyDescent="0.25">
      <c r="A234" s="35"/>
      <c r="B234" s="17" t="s">
        <v>14</v>
      </c>
      <c r="C234" s="17">
        <f>'NO TOCAR'!$E$5</f>
        <v>12250</v>
      </c>
      <c r="D234" s="17">
        <f>'NO TOCAR'!$E$5</f>
        <v>12250</v>
      </c>
      <c r="E234" s="17">
        <f>'NO TOCAR'!$E$5</f>
        <v>12250</v>
      </c>
      <c r="F234" s="17">
        <f>'NO TOCAR'!$E$5</f>
        <v>12250</v>
      </c>
      <c r="G234" s="17">
        <f>'NO TOCAR'!$E$5</f>
        <v>12250</v>
      </c>
      <c r="H234" s="17">
        <f>'NO TOCAR'!$E$5</f>
        <v>12250</v>
      </c>
      <c r="I234" s="17">
        <f>'NO TOCAR'!$E$5</f>
        <v>12250</v>
      </c>
      <c r="J234" s="17">
        <f>'NO TOCAR'!$E$5</f>
        <v>12250</v>
      </c>
      <c r="K234" s="17">
        <f>'NO TOCAR'!$E$5</f>
        <v>12250</v>
      </c>
      <c r="L234" s="36">
        <f>'NO TOCAR'!$E$5</f>
        <v>12250</v>
      </c>
    </row>
    <row r="235" spans="1:12" x14ac:dyDescent="0.25">
      <c r="A235" s="35"/>
      <c r="B235" s="17" t="s">
        <v>15</v>
      </c>
      <c r="C235" s="17">
        <f>'NO TOCAR'!$B$19</f>
        <v>14429.372854400001</v>
      </c>
      <c r="D235" s="17">
        <f>'NO TOCAR'!$B$19</f>
        <v>14429.372854400001</v>
      </c>
      <c r="E235" s="17">
        <f>'NO TOCAR'!$B$19</f>
        <v>14429.372854400001</v>
      </c>
      <c r="F235" s="17">
        <f>'NO TOCAR'!$B$19</f>
        <v>14429.372854400001</v>
      </c>
      <c r="G235" s="17">
        <f>'NO TOCAR'!$B$19</f>
        <v>14429.372854400001</v>
      </c>
      <c r="H235" s="17">
        <f>'NO TOCAR'!$B$19</f>
        <v>14429.372854400001</v>
      </c>
      <c r="I235" s="17">
        <f>'NO TOCAR'!$B$19</f>
        <v>14429.372854400001</v>
      </c>
      <c r="J235" s="17">
        <f>'NO TOCAR'!$B$19</f>
        <v>14429.372854400001</v>
      </c>
      <c r="K235" s="17">
        <f>'NO TOCAR'!$B$19</f>
        <v>14429.372854400001</v>
      </c>
      <c r="L235" s="36">
        <f>'NO TOCAR'!$B$19</f>
        <v>14429.372854400001</v>
      </c>
    </row>
    <row r="236" spans="1:12" x14ac:dyDescent="0.25">
      <c r="A236" s="35"/>
      <c r="B236" s="17" t="s">
        <v>16</v>
      </c>
      <c r="C236" s="17">
        <f>'NO TOCAR'!$B$21</f>
        <v>72852.823583999998</v>
      </c>
      <c r="D236" s="17">
        <f>'NO TOCAR'!$B$21</f>
        <v>72852.823583999998</v>
      </c>
      <c r="E236" s="17">
        <f>'NO TOCAR'!$B$21</f>
        <v>72852.823583999998</v>
      </c>
      <c r="F236" s="17">
        <f>'NO TOCAR'!$B$21</f>
        <v>72852.823583999998</v>
      </c>
      <c r="G236" s="17">
        <f>'NO TOCAR'!$B$21</f>
        <v>72852.823583999998</v>
      </c>
      <c r="H236" s="17">
        <f>'NO TOCAR'!$B$21</f>
        <v>72852.823583999998</v>
      </c>
      <c r="I236" s="17">
        <f>'NO TOCAR'!$B$21</f>
        <v>72852.823583999998</v>
      </c>
      <c r="J236" s="17">
        <f>'NO TOCAR'!$B$21</f>
        <v>72852.823583999998</v>
      </c>
      <c r="K236" s="17">
        <f>'NO TOCAR'!$B$21</f>
        <v>72852.823583999998</v>
      </c>
      <c r="L236" s="36">
        <f>'NO TOCAR'!$B$21</f>
        <v>72852.823583999998</v>
      </c>
    </row>
    <row r="237" spans="1:12" x14ac:dyDescent="0.25">
      <c r="A237" s="35"/>
      <c r="B237" s="33" t="s">
        <v>17</v>
      </c>
      <c r="C237" s="33">
        <f>SUM(C225:C236)</f>
        <v>1548079.1909413245</v>
      </c>
      <c r="D237" s="33">
        <f t="shared" ref="D237:L237" si="75">SUM(D225:D236)</f>
        <v>1564378.1283267187</v>
      </c>
      <c r="E237" s="33">
        <f t="shared" si="75"/>
        <v>1630816.8064481127</v>
      </c>
      <c r="F237" s="33">
        <f t="shared" si="75"/>
        <v>1677068.8647295069</v>
      </c>
      <c r="G237" s="33">
        <f t="shared" si="75"/>
        <v>1764043.3171869009</v>
      </c>
      <c r="H237" s="33">
        <f t="shared" si="75"/>
        <v>1851017.7696442953</v>
      </c>
      <c r="I237" s="33">
        <f t="shared" si="75"/>
        <v>1937992.2221016893</v>
      </c>
      <c r="J237" s="33">
        <f t="shared" si="75"/>
        <v>2111941.1270164778</v>
      </c>
      <c r="K237" s="33">
        <f t="shared" si="75"/>
        <v>2198915.5794738727</v>
      </c>
      <c r="L237" s="40">
        <f t="shared" si="75"/>
        <v>2372864.4843886606</v>
      </c>
    </row>
    <row r="238" spans="1:12" x14ac:dyDescent="0.25">
      <c r="A238" s="35"/>
      <c r="B238" s="17" t="s">
        <v>18</v>
      </c>
      <c r="C238" s="17">
        <f>(C233+C232+C231+C230+C229+C228+C227+C226+C225)*21%</f>
        <v>304194.86884561408</v>
      </c>
      <c r="D238" s="17">
        <f t="shared" ref="D238:L238" si="76">(D233+D232+D231+D230+D229+D228+D227+D226+D225)*21%</f>
        <v>307617.64569654688</v>
      </c>
      <c r="E238" s="17">
        <f t="shared" si="76"/>
        <v>321569.7681020397</v>
      </c>
      <c r="F238" s="17">
        <f t="shared" si="76"/>
        <v>331282.70034113247</v>
      </c>
      <c r="G238" s="17">
        <f t="shared" si="76"/>
        <v>349547.33535718522</v>
      </c>
      <c r="H238" s="17">
        <f t="shared" si="76"/>
        <v>367811.97037323803</v>
      </c>
      <c r="I238" s="17">
        <f t="shared" si="76"/>
        <v>386076.60538929078</v>
      </c>
      <c r="J238" s="17">
        <f t="shared" si="76"/>
        <v>422605.87542139634</v>
      </c>
      <c r="K238" s="17">
        <f t="shared" si="76"/>
        <v>440870.51043744903</v>
      </c>
      <c r="L238" s="36">
        <f t="shared" si="76"/>
        <v>477399.78046955471</v>
      </c>
    </row>
    <row r="239" spans="1:12" x14ac:dyDescent="0.25">
      <c r="A239" s="35"/>
      <c r="B239" s="17" t="s">
        <v>19</v>
      </c>
      <c r="C239" s="17">
        <f>(C233+C232+C231+C230+C229+C228+C227+C226+C225)*7%</f>
        <v>101398.28961520472</v>
      </c>
      <c r="D239" s="17">
        <f t="shared" ref="D239:L239" si="77">(D233+D232+D231+D230+D229+D228+D227+D226+D225)*7%</f>
        <v>102539.21523218231</v>
      </c>
      <c r="E239" s="17">
        <f t="shared" si="77"/>
        <v>107189.9227006799</v>
      </c>
      <c r="F239" s="17">
        <f t="shared" si="77"/>
        <v>110427.5667803775</v>
      </c>
      <c r="G239" s="17">
        <f t="shared" si="77"/>
        <v>116515.77845239508</v>
      </c>
      <c r="H239" s="17">
        <f t="shared" si="77"/>
        <v>122603.9901244127</v>
      </c>
      <c r="I239" s="17">
        <f t="shared" si="77"/>
        <v>128692.20179643028</v>
      </c>
      <c r="J239" s="17">
        <f t="shared" si="77"/>
        <v>140868.62514046548</v>
      </c>
      <c r="K239" s="17">
        <f t="shared" si="77"/>
        <v>146956.83681248303</v>
      </c>
      <c r="L239" s="36">
        <f t="shared" si="77"/>
        <v>159133.26015651826</v>
      </c>
    </row>
    <row r="240" spans="1:12" x14ac:dyDescent="0.25">
      <c r="A240" s="35"/>
      <c r="B240" s="17" t="s">
        <v>20</v>
      </c>
      <c r="C240" s="17">
        <f>'NO TOCAR'!$B$22</f>
        <v>1429.82</v>
      </c>
      <c r="D240" s="17">
        <f>'NO TOCAR'!$B$22</f>
        <v>1429.82</v>
      </c>
      <c r="E240" s="17">
        <f>'NO TOCAR'!$B$22</f>
        <v>1429.82</v>
      </c>
      <c r="F240" s="17">
        <f>'NO TOCAR'!$B$22</f>
        <v>1429.82</v>
      </c>
      <c r="G240" s="17">
        <f>'NO TOCAR'!$B$22</f>
        <v>1429.82</v>
      </c>
      <c r="H240" s="17">
        <f>'NO TOCAR'!$B$22</f>
        <v>1429.82</v>
      </c>
      <c r="I240" s="17">
        <f>'NO TOCAR'!$B$22</f>
        <v>1429.82</v>
      </c>
      <c r="J240" s="17">
        <f>'NO TOCAR'!$B$22</f>
        <v>1429.82</v>
      </c>
      <c r="K240" s="17">
        <f>'NO TOCAR'!$B$22</f>
        <v>1429.82</v>
      </c>
      <c r="L240" s="36">
        <f>'NO TOCAR'!$B$22</f>
        <v>1429.82</v>
      </c>
    </row>
    <row r="241" spans="1:12" x14ac:dyDescent="0.25">
      <c r="A241" s="35"/>
      <c r="B241" s="17" t="s">
        <v>220</v>
      </c>
      <c r="C241" s="17">
        <f>(C225+C226+C227+C228+C229+C230+C231+C232+C233)*1%</f>
        <v>14485.469945029245</v>
      </c>
      <c r="D241" s="17">
        <f t="shared" ref="D241:L241" si="78">(D225+D226+D227+D228+D229+D230+D231+D232+D233)*1%</f>
        <v>14648.459318883186</v>
      </c>
      <c r="E241" s="17">
        <f t="shared" si="78"/>
        <v>15312.846100097129</v>
      </c>
      <c r="F241" s="17">
        <f t="shared" si="78"/>
        <v>15775.366682911072</v>
      </c>
      <c r="G241" s="17">
        <f t="shared" si="78"/>
        <v>16645.11120748501</v>
      </c>
      <c r="H241" s="17">
        <f t="shared" si="78"/>
        <v>17514.855732058953</v>
      </c>
      <c r="I241" s="17">
        <f t="shared" si="78"/>
        <v>18384.600256632893</v>
      </c>
      <c r="J241" s="17">
        <f t="shared" si="78"/>
        <v>20124.089305780781</v>
      </c>
      <c r="K241" s="17">
        <f t="shared" si="78"/>
        <v>20993.833830354728</v>
      </c>
      <c r="L241" s="17">
        <f t="shared" si="78"/>
        <v>22733.322879502604</v>
      </c>
    </row>
    <row r="242" spans="1:12" x14ac:dyDescent="0.25">
      <c r="A242" s="35"/>
      <c r="B242" s="33" t="s">
        <v>22</v>
      </c>
      <c r="C242" s="33">
        <f>SUM(C238:C241)</f>
        <v>421508.44840584806</v>
      </c>
      <c r="D242" s="33">
        <f t="shared" ref="D242:L242" si="79">SUM(D238:D241)</f>
        <v>426235.14024761238</v>
      </c>
      <c r="E242" s="33">
        <f t="shared" si="79"/>
        <v>445502.35690281674</v>
      </c>
      <c r="F242" s="33">
        <f t="shared" si="79"/>
        <v>458915.45380442106</v>
      </c>
      <c r="G242" s="33">
        <f t="shared" si="79"/>
        <v>484138.04501706536</v>
      </c>
      <c r="H242" s="33">
        <f t="shared" si="79"/>
        <v>509360.63622970966</v>
      </c>
      <c r="I242" s="33">
        <f t="shared" si="79"/>
        <v>534583.22744235396</v>
      </c>
      <c r="J242" s="33">
        <f t="shared" si="79"/>
        <v>585028.40986764256</v>
      </c>
      <c r="K242" s="33">
        <f t="shared" si="79"/>
        <v>610251.00108028681</v>
      </c>
      <c r="L242" s="33">
        <f t="shared" si="79"/>
        <v>660696.18350557552</v>
      </c>
    </row>
    <row r="243" spans="1:12" x14ac:dyDescent="0.25">
      <c r="A243" s="35"/>
      <c r="B243" s="50" t="s">
        <v>21</v>
      </c>
      <c r="C243" s="50">
        <f>C237-C242</f>
        <v>1126570.7425354763</v>
      </c>
      <c r="D243" s="50">
        <f t="shared" ref="D243:L243" si="80">D237-D242</f>
        <v>1138142.9880791064</v>
      </c>
      <c r="E243" s="50">
        <f t="shared" si="80"/>
        <v>1185314.4495452959</v>
      </c>
      <c r="F243" s="50">
        <f t="shared" si="80"/>
        <v>1218153.4109250859</v>
      </c>
      <c r="G243" s="50">
        <f t="shared" si="80"/>
        <v>1279905.2721698354</v>
      </c>
      <c r="H243" s="50">
        <f t="shared" si="80"/>
        <v>1341657.1334145856</v>
      </c>
      <c r="I243" s="50">
        <f t="shared" si="80"/>
        <v>1403408.9946593354</v>
      </c>
      <c r="J243" s="50">
        <f t="shared" si="80"/>
        <v>1526912.7171488353</v>
      </c>
      <c r="K243" s="50">
        <f t="shared" si="80"/>
        <v>1588664.578393586</v>
      </c>
      <c r="L243" s="51">
        <f t="shared" si="80"/>
        <v>1712168.300883085</v>
      </c>
    </row>
    <row r="244" spans="1:12" x14ac:dyDescent="0.25">
      <c r="A244" s="35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36"/>
    </row>
    <row r="245" spans="1:12" x14ac:dyDescent="0.25">
      <c r="A245" s="35"/>
      <c r="B245" s="28" t="s">
        <v>0</v>
      </c>
      <c r="C245" s="29">
        <v>1391.44</v>
      </c>
      <c r="D245" s="17"/>
      <c r="E245" s="17"/>
      <c r="F245" s="17"/>
      <c r="G245" s="17"/>
      <c r="H245" s="17"/>
      <c r="I245" s="17"/>
      <c r="J245" s="17"/>
      <c r="K245" s="17"/>
      <c r="L245" s="36"/>
    </row>
    <row r="246" spans="1:12" x14ac:dyDescent="0.25">
      <c r="A246" s="37" t="s">
        <v>115</v>
      </c>
      <c r="B246" s="30" t="s">
        <v>142</v>
      </c>
      <c r="C246" s="30" t="s">
        <v>143</v>
      </c>
      <c r="D246" s="30" t="s">
        <v>145</v>
      </c>
      <c r="E246" s="30" t="s">
        <v>146</v>
      </c>
      <c r="F246" s="17"/>
      <c r="G246" s="17"/>
      <c r="H246" s="17"/>
      <c r="I246" s="17"/>
      <c r="J246" s="17"/>
      <c r="K246" s="17"/>
      <c r="L246" s="36"/>
    </row>
    <row r="247" spans="1:12" x14ac:dyDescent="0.25">
      <c r="A247" s="37" t="s">
        <v>1</v>
      </c>
      <c r="B247" s="30">
        <v>25</v>
      </c>
      <c r="C247" s="30">
        <v>25</v>
      </c>
      <c r="D247" s="30">
        <v>25</v>
      </c>
      <c r="E247" s="30">
        <v>25</v>
      </c>
      <c r="F247" s="17"/>
      <c r="G247" s="17"/>
      <c r="H247" s="17"/>
      <c r="I247" s="17"/>
      <c r="J247" s="17"/>
      <c r="K247" s="17"/>
      <c r="L247" s="36"/>
    </row>
    <row r="248" spans="1:12" x14ac:dyDescent="0.25">
      <c r="A248" s="35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36"/>
    </row>
    <row r="249" spans="1:12" x14ac:dyDescent="0.25">
      <c r="A249" s="35"/>
      <c r="B249" s="28" t="s">
        <v>3</v>
      </c>
      <c r="C249" s="17">
        <v>4</v>
      </c>
      <c r="D249" s="17">
        <v>6</v>
      </c>
      <c r="E249" s="17">
        <v>9</v>
      </c>
      <c r="F249" s="17">
        <v>11</v>
      </c>
      <c r="G249" s="17">
        <v>14</v>
      </c>
      <c r="H249" s="17">
        <v>16</v>
      </c>
      <c r="I249" s="17">
        <v>19</v>
      </c>
      <c r="J249" s="17">
        <v>21</v>
      </c>
      <c r="K249" s="17">
        <v>23</v>
      </c>
      <c r="L249" s="36" t="s">
        <v>4</v>
      </c>
    </row>
    <row r="250" spans="1:12" x14ac:dyDescent="0.25">
      <c r="A250" s="35" t="s">
        <v>54</v>
      </c>
      <c r="B250" s="28" t="s">
        <v>2</v>
      </c>
      <c r="C250" s="31">
        <v>0.2</v>
      </c>
      <c r="D250" s="31">
        <v>0.3</v>
      </c>
      <c r="E250" s="31">
        <v>0.4</v>
      </c>
      <c r="F250" s="31">
        <v>0.5</v>
      </c>
      <c r="G250" s="31">
        <v>0.6</v>
      </c>
      <c r="H250" s="31">
        <v>0.7</v>
      </c>
      <c r="I250" s="31">
        <v>0.8</v>
      </c>
      <c r="J250" s="31">
        <v>1</v>
      </c>
      <c r="K250" s="31">
        <v>1.1000000000000001</v>
      </c>
      <c r="L250" s="39">
        <v>1.3</v>
      </c>
    </row>
    <row r="251" spans="1:12" ht="18.75" x14ac:dyDescent="0.3">
      <c r="A251" s="35"/>
      <c r="B251" s="28" t="s">
        <v>7</v>
      </c>
      <c r="C251" s="31">
        <v>0.1</v>
      </c>
      <c r="D251" s="32">
        <v>0.2</v>
      </c>
      <c r="E251" s="31">
        <v>0.4</v>
      </c>
      <c r="F251" s="31">
        <v>0.8</v>
      </c>
      <c r="G251" s="31"/>
      <c r="H251" s="31"/>
      <c r="I251" s="31"/>
      <c r="J251" s="31"/>
      <c r="K251" s="31"/>
      <c r="L251" s="39"/>
    </row>
    <row r="252" spans="1:12" x14ac:dyDescent="0.25">
      <c r="A252" s="35" t="s">
        <v>141</v>
      </c>
      <c r="B252" s="17" t="s">
        <v>5</v>
      </c>
      <c r="C252" s="17">
        <f>('NO TOCAR'!$B$9*$C$218)</f>
        <v>513161.96130138705</v>
      </c>
      <c r="D252" s="17">
        <f>('NO TOCAR'!$B$9*$C$218)</f>
        <v>513161.96130138705</v>
      </c>
      <c r="E252" s="17">
        <f>('NO TOCAR'!$B$9*$C$218)</f>
        <v>513161.96130138705</v>
      </c>
      <c r="F252" s="17">
        <f>('NO TOCAR'!$B$9*$C$218)</f>
        <v>513161.96130138705</v>
      </c>
      <c r="G252" s="17">
        <f>('NO TOCAR'!$B$9*$C$218)</f>
        <v>513161.96130138705</v>
      </c>
      <c r="H252" s="17">
        <f>('NO TOCAR'!$B$9*$C$218)</f>
        <v>513161.96130138705</v>
      </c>
      <c r="I252" s="17">
        <f>('NO TOCAR'!$B$9*$C$218)</f>
        <v>513161.96130138705</v>
      </c>
      <c r="J252" s="17">
        <f>('NO TOCAR'!$B$9*$C$218)</f>
        <v>513161.96130138705</v>
      </c>
      <c r="K252" s="17">
        <f>('NO TOCAR'!$B$9*$C$218)</f>
        <v>513161.96130138705</v>
      </c>
      <c r="L252" s="36">
        <f>('NO TOCAR'!$B$9*$C$218)</f>
        <v>513161.96130138705</v>
      </c>
    </row>
    <row r="253" spans="1:12" x14ac:dyDescent="0.25">
      <c r="A253" s="35" t="s">
        <v>59</v>
      </c>
      <c r="B253" s="17" t="s">
        <v>6</v>
      </c>
      <c r="C253" s="17">
        <f>C252*C250</f>
        <v>102632.39226027741</v>
      </c>
      <c r="D253" s="17">
        <f>D252*D250</f>
        <v>153948.58839041612</v>
      </c>
      <c r="E253" s="17">
        <f t="shared" ref="E253:L253" si="81">E252*E250</f>
        <v>205264.78452055482</v>
      </c>
      <c r="F253" s="17">
        <f t="shared" si="81"/>
        <v>256580.98065069353</v>
      </c>
      <c r="G253" s="17">
        <f t="shared" si="81"/>
        <v>307897.17678083223</v>
      </c>
      <c r="H253" s="17">
        <f t="shared" si="81"/>
        <v>359213.37291097094</v>
      </c>
      <c r="I253" s="17">
        <f t="shared" si="81"/>
        <v>410529.56904110964</v>
      </c>
      <c r="J253" s="17">
        <f t="shared" si="81"/>
        <v>513161.96130138705</v>
      </c>
      <c r="K253" s="17">
        <f t="shared" si="81"/>
        <v>564478.15743152576</v>
      </c>
      <c r="L253" s="36">
        <f t="shared" si="81"/>
        <v>667110.54969180317</v>
      </c>
    </row>
    <row r="254" spans="1:12" x14ac:dyDescent="0.25">
      <c r="A254" s="35" t="s">
        <v>144</v>
      </c>
      <c r="B254" s="17" t="s">
        <v>7</v>
      </c>
      <c r="C254" s="17">
        <f>C252*$D$251</f>
        <v>102632.39226027741</v>
      </c>
      <c r="D254" s="17">
        <f t="shared" ref="D254:L254" si="82">D252*$D$251</f>
        <v>102632.39226027741</v>
      </c>
      <c r="E254" s="17">
        <f t="shared" si="82"/>
        <v>102632.39226027741</v>
      </c>
      <c r="F254" s="17">
        <f t="shared" si="82"/>
        <v>102632.39226027741</v>
      </c>
      <c r="G254" s="17">
        <f t="shared" si="82"/>
        <v>102632.39226027741</v>
      </c>
      <c r="H254" s="17">
        <f t="shared" si="82"/>
        <v>102632.39226027741</v>
      </c>
      <c r="I254" s="17">
        <f t="shared" si="82"/>
        <v>102632.39226027741</v>
      </c>
      <c r="J254" s="17">
        <f t="shared" si="82"/>
        <v>102632.39226027741</v>
      </c>
      <c r="K254" s="17">
        <f t="shared" si="82"/>
        <v>102632.39226027741</v>
      </c>
      <c r="L254" s="36">
        <f t="shared" si="82"/>
        <v>102632.39226027741</v>
      </c>
    </row>
    <row r="255" spans="1:12" x14ac:dyDescent="0.25">
      <c r="A255" s="35" t="s">
        <v>60</v>
      </c>
      <c r="B255" s="17" t="s">
        <v>8</v>
      </c>
      <c r="C255" s="17">
        <f>'NO TOCAR'!$B$11</f>
        <v>237785.294016</v>
      </c>
      <c r="D255" s="17">
        <f>C255+'NO TOCAR'!$B$13</f>
        <v>248593.70678400001</v>
      </c>
      <c r="E255" s="17">
        <f>D255+'NO TOCAR'!$B$13</f>
        <v>259402.11955200002</v>
      </c>
      <c r="F255" s="17">
        <f>E255+'NO TOCAR'!$B$13</f>
        <v>270210.53232</v>
      </c>
      <c r="G255" s="17">
        <f>F255+'NO TOCAR'!$B$13</f>
        <v>281018.94508799998</v>
      </c>
      <c r="H255" s="17">
        <f>G255+'NO TOCAR'!$B$13</f>
        <v>291827.35785599996</v>
      </c>
      <c r="I255" s="17">
        <f>H255+'NO TOCAR'!$B$13</f>
        <v>302635.77062399994</v>
      </c>
      <c r="J255" s="17">
        <f>I255+'NO TOCAR'!$B$13+'NO TOCAR'!$B$13</f>
        <v>324252.5961599999</v>
      </c>
      <c r="K255" s="17">
        <f>J255+'NO TOCAR'!$B$13</f>
        <v>335061.00892799988</v>
      </c>
      <c r="L255" s="36">
        <f>K255+'NO TOCAR'!$B$13+'NO TOCAR'!$B$13</f>
        <v>356677.83446399984</v>
      </c>
    </row>
    <row r="256" spans="1:12" x14ac:dyDescent="0.25">
      <c r="A256" s="35"/>
      <c r="B256" s="17" t="s">
        <v>9</v>
      </c>
      <c r="C256" s="17">
        <f>(C255+C254+C253+C252)*$E$8</f>
        <v>382484.8159351768</v>
      </c>
      <c r="D256" s="17">
        <f t="shared" ref="D256:L256" si="83">(D255+D254+D253+D252)*$E$8</f>
        <v>407334.65949443227</v>
      </c>
      <c r="E256" s="17">
        <f t="shared" si="83"/>
        <v>432184.50305368775</v>
      </c>
      <c r="F256" s="17">
        <f t="shared" si="83"/>
        <v>457034.34661294316</v>
      </c>
      <c r="G256" s="17">
        <f t="shared" si="83"/>
        <v>481884.19017219869</v>
      </c>
      <c r="H256" s="17">
        <f t="shared" si="83"/>
        <v>506734.03373145417</v>
      </c>
      <c r="I256" s="17">
        <f t="shared" si="83"/>
        <v>531583.87729070964</v>
      </c>
      <c r="J256" s="17">
        <f t="shared" si="83"/>
        <v>581283.56440922059</v>
      </c>
      <c r="K256" s="17">
        <f t="shared" si="83"/>
        <v>606133.40796847607</v>
      </c>
      <c r="L256" s="36">
        <f t="shared" si="83"/>
        <v>655833.09508698713</v>
      </c>
    </row>
    <row r="257" spans="1:12" x14ac:dyDescent="0.25">
      <c r="A257" s="35"/>
      <c r="B257" s="17" t="s">
        <v>10</v>
      </c>
      <c r="C257" s="17">
        <f>'NO TOCAR'!$E$4</f>
        <v>16450</v>
      </c>
      <c r="D257" s="17">
        <f>'NO TOCAR'!$E$4</f>
        <v>16450</v>
      </c>
      <c r="E257" s="17">
        <f>'NO TOCAR'!$E$4</f>
        <v>16450</v>
      </c>
      <c r="F257" s="17">
        <f>'NO TOCAR'!$E$4</f>
        <v>16450</v>
      </c>
      <c r="G257" s="17">
        <f>'NO TOCAR'!$E$4</f>
        <v>16450</v>
      </c>
      <c r="H257" s="17">
        <f>'NO TOCAR'!$E$4</f>
        <v>16450</v>
      </c>
      <c r="I257" s="17">
        <f>'NO TOCAR'!$E$4</f>
        <v>16450</v>
      </c>
      <c r="J257" s="17">
        <f>'NO TOCAR'!$E$4</f>
        <v>16450</v>
      </c>
      <c r="K257" s="17">
        <f>'NO TOCAR'!$E$4</f>
        <v>16450</v>
      </c>
      <c r="L257" s="36">
        <f>'NO TOCAR'!$E$4</f>
        <v>16450</v>
      </c>
    </row>
    <row r="258" spans="1:12" x14ac:dyDescent="0.25">
      <c r="A258" s="35"/>
      <c r="B258" s="17" t="s">
        <v>11</v>
      </c>
      <c r="C258" s="17">
        <f>'NO TOCAR'!$B$15</f>
        <v>26911.909727999999</v>
      </c>
      <c r="D258" s="17">
        <f>'NO TOCAR'!$B$15</f>
        <v>26911.909727999999</v>
      </c>
      <c r="E258" s="17">
        <f>'NO TOCAR'!$B$15</f>
        <v>26911.909727999999</v>
      </c>
      <c r="F258" s="17">
        <f>'NO TOCAR'!$B$15</f>
        <v>26911.909727999999</v>
      </c>
      <c r="G258" s="17">
        <f>'NO TOCAR'!$B$15</f>
        <v>26911.909727999999</v>
      </c>
      <c r="H258" s="17">
        <f>'NO TOCAR'!$B$15</f>
        <v>26911.909727999999</v>
      </c>
      <c r="I258" s="17">
        <f>'NO TOCAR'!$B$15</f>
        <v>26911.909727999999</v>
      </c>
      <c r="J258" s="17">
        <f>'NO TOCAR'!$B$15</f>
        <v>26911.909727999999</v>
      </c>
      <c r="K258" s="17">
        <f>'NO TOCAR'!$B$15</f>
        <v>26911.909727999999</v>
      </c>
      <c r="L258" s="36">
        <f>'NO TOCAR'!$B$15</f>
        <v>26911.909727999999</v>
      </c>
    </row>
    <row r="259" spans="1:12" x14ac:dyDescent="0.25">
      <c r="A259" s="35"/>
      <c r="B259" s="17" t="s">
        <v>12</v>
      </c>
      <c r="C259" s="17">
        <f>'NO TOCAR'!$F$4</f>
        <v>6397.22</v>
      </c>
      <c r="D259" s="17">
        <f>'NO TOCAR'!$F$4</f>
        <v>6397.22</v>
      </c>
      <c r="E259" s="17">
        <f>'NO TOCAR'!$F$4</f>
        <v>6397.22</v>
      </c>
      <c r="F259" s="17">
        <f>'NO TOCAR'!$F$4</f>
        <v>6397.22</v>
      </c>
      <c r="G259" s="17">
        <f>'NO TOCAR'!$F$4</f>
        <v>6397.22</v>
      </c>
      <c r="H259" s="17">
        <f>'NO TOCAR'!$F$4</f>
        <v>6397.22</v>
      </c>
      <c r="I259" s="17">
        <f>'NO TOCAR'!$F$4</f>
        <v>6397.22</v>
      </c>
      <c r="J259" s="17">
        <f>'NO TOCAR'!$F$4</f>
        <v>6397.22</v>
      </c>
      <c r="K259" s="17">
        <f>'NO TOCAR'!$F$4</f>
        <v>6397.22</v>
      </c>
      <c r="L259" s="36">
        <f>'NO TOCAR'!$F$4</f>
        <v>6397.22</v>
      </c>
    </row>
    <row r="260" spans="1:12" x14ac:dyDescent="0.25">
      <c r="A260" s="35"/>
      <c r="B260" s="17" t="s">
        <v>13</v>
      </c>
      <c r="C260" s="17">
        <f>'NO TOCAR'!$B$17</f>
        <v>131933.68358400001</v>
      </c>
      <c r="D260" s="17">
        <f>'NO TOCAR'!$D$17</f>
        <v>61258.168511999997</v>
      </c>
      <c r="E260" s="17">
        <f>'NO TOCAR'!$F$17</f>
        <v>40722.394176000002</v>
      </c>
      <c r="F260" s="17"/>
      <c r="G260" s="17"/>
      <c r="H260" s="17"/>
      <c r="I260" s="17"/>
      <c r="J260" s="17"/>
      <c r="K260" s="17"/>
      <c r="L260" s="36"/>
    </row>
    <row r="261" spans="1:12" x14ac:dyDescent="0.25">
      <c r="A261" s="35"/>
      <c r="B261" s="17" t="s">
        <v>14</v>
      </c>
      <c r="C261" s="17">
        <f>'NO TOCAR'!$E$5</f>
        <v>12250</v>
      </c>
      <c r="D261" s="17">
        <f>'NO TOCAR'!$E$5</f>
        <v>12250</v>
      </c>
      <c r="E261" s="17">
        <f>'NO TOCAR'!$E$5</f>
        <v>12250</v>
      </c>
      <c r="F261" s="17">
        <f>'NO TOCAR'!$E$5</f>
        <v>12250</v>
      </c>
      <c r="G261" s="17">
        <f>'NO TOCAR'!$E$5</f>
        <v>12250</v>
      </c>
      <c r="H261" s="17">
        <f>'NO TOCAR'!$E$5</f>
        <v>12250</v>
      </c>
      <c r="I261" s="17">
        <f>'NO TOCAR'!$E$5</f>
        <v>12250</v>
      </c>
      <c r="J261" s="17">
        <f>'NO TOCAR'!$E$5</f>
        <v>12250</v>
      </c>
      <c r="K261" s="17">
        <f>'NO TOCAR'!$E$5</f>
        <v>12250</v>
      </c>
      <c r="L261" s="36">
        <f>'NO TOCAR'!$E$5</f>
        <v>12250</v>
      </c>
    </row>
    <row r="262" spans="1:12" x14ac:dyDescent="0.25">
      <c r="A262" s="35"/>
      <c r="B262" s="17" t="s">
        <v>15</v>
      </c>
      <c r="C262" s="17">
        <f>'NO TOCAR'!$B$19</f>
        <v>14429.372854400001</v>
      </c>
      <c r="D262" s="17">
        <f>'NO TOCAR'!$B$19</f>
        <v>14429.372854400001</v>
      </c>
      <c r="E262" s="17">
        <f>'NO TOCAR'!$B$19</f>
        <v>14429.372854400001</v>
      </c>
      <c r="F262" s="17">
        <f>'NO TOCAR'!$B$19</f>
        <v>14429.372854400001</v>
      </c>
      <c r="G262" s="17">
        <f>'NO TOCAR'!$B$19</f>
        <v>14429.372854400001</v>
      </c>
      <c r="H262" s="17">
        <f>'NO TOCAR'!$B$19</f>
        <v>14429.372854400001</v>
      </c>
      <c r="I262" s="17">
        <f>'NO TOCAR'!$B$19</f>
        <v>14429.372854400001</v>
      </c>
      <c r="J262" s="17">
        <f>'NO TOCAR'!$B$19</f>
        <v>14429.372854400001</v>
      </c>
      <c r="K262" s="17">
        <f>'NO TOCAR'!$B$19</f>
        <v>14429.372854400001</v>
      </c>
      <c r="L262" s="36">
        <f>'NO TOCAR'!$B$19</f>
        <v>14429.372854400001</v>
      </c>
    </row>
    <row r="263" spans="1:12" x14ac:dyDescent="0.25">
      <c r="A263" s="35"/>
      <c r="B263" s="17" t="s">
        <v>16</v>
      </c>
      <c r="C263" s="17">
        <f>'NO TOCAR'!$B$21</f>
        <v>72852.823583999998</v>
      </c>
      <c r="D263" s="17">
        <f>'NO TOCAR'!$B$21</f>
        <v>72852.823583999998</v>
      </c>
      <c r="E263" s="17">
        <f>'NO TOCAR'!$B$21</f>
        <v>72852.823583999998</v>
      </c>
      <c r="F263" s="17">
        <f>'NO TOCAR'!$B$21</f>
        <v>72852.823583999998</v>
      </c>
      <c r="G263" s="17">
        <f>'NO TOCAR'!$B$21</f>
        <v>72852.823583999998</v>
      </c>
      <c r="H263" s="17">
        <f>'NO TOCAR'!$B$21</f>
        <v>72852.823583999998</v>
      </c>
      <c r="I263" s="17">
        <f>'NO TOCAR'!$B$21</f>
        <v>72852.823583999998</v>
      </c>
      <c r="J263" s="17">
        <f>'NO TOCAR'!$B$21</f>
        <v>72852.823583999998</v>
      </c>
      <c r="K263" s="17">
        <f>'NO TOCAR'!$B$21</f>
        <v>72852.823583999998</v>
      </c>
      <c r="L263" s="36">
        <f>'NO TOCAR'!$B$21</f>
        <v>72852.823583999998</v>
      </c>
    </row>
    <row r="264" spans="1:12" x14ac:dyDescent="0.25">
      <c r="A264" s="35"/>
      <c r="B264" s="33" t="s">
        <v>17</v>
      </c>
      <c r="C264" s="33">
        <f>SUM(C252:C263)</f>
        <v>1619921.8655235185</v>
      </c>
      <c r="D264" s="33">
        <f t="shared" ref="D264:L264" si="84">SUM(D252:D263)</f>
        <v>1636220.8029089128</v>
      </c>
      <c r="E264" s="33">
        <f t="shared" si="84"/>
        <v>1702659.4810303068</v>
      </c>
      <c r="F264" s="33">
        <f t="shared" si="84"/>
        <v>1748911.539311701</v>
      </c>
      <c r="G264" s="33">
        <f t="shared" si="84"/>
        <v>1835885.9917690954</v>
      </c>
      <c r="H264" s="33">
        <f t="shared" si="84"/>
        <v>1922860.4442264894</v>
      </c>
      <c r="I264" s="33">
        <f t="shared" si="84"/>
        <v>2009834.8966838834</v>
      </c>
      <c r="J264" s="33">
        <f t="shared" si="84"/>
        <v>2183783.8015986723</v>
      </c>
      <c r="K264" s="33">
        <f t="shared" si="84"/>
        <v>2270758.2540560663</v>
      </c>
      <c r="L264" s="40">
        <f t="shared" si="84"/>
        <v>2444707.1589708547</v>
      </c>
    </row>
    <row r="265" spans="1:12" x14ac:dyDescent="0.25">
      <c r="A265" s="35"/>
      <c r="B265" s="17" t="s">
        <v>18</v>
      </c>
      <c r="C265" s="17">
        <f>(C260+C259+C258+C257+C256+C255+C254+C253+C252)*21%</f>
        <v>319281.8305078749</v>
      </c>
      <c r="D265" s="17">
        <f t="shared" ref="D265:L265" si="85">(D260+D259+D258+D257+D256+D255+D254+D253+D252)*21%</f>
        <v>322704.60735880764</v>
      </c>
      <c r="E265" s="17">
        <f t="shared" si="85"/>
        <v>336656.72976430046</v>
      </c>
      <c r="F265" s="17">
        <f t="shared" si="85"/>
        <v>346369.66200339323</v>
      </c>
      <c r="G265" s="17">
        <f t="shared" si="85"/>
        <v>364634.29701944604</v>
      </c>
      <c r="H265" s="17">
        <f t="shared" si="85"/>
        <v>382898.93203549879</v>
      </c>
      <c r="I265" s="17">
        <f t="shared" si="85"/>
        <v>401163.5670515516</v>
      </c>
      <c r="J265" s="17">
        <f t="shared" si="85"/>
        <v>437692.8370836571</v>
      </c>
      <c r="K265" s="17">
        <f t="shared" si="85"/>
        <v>455957.47209970991</v>
      </c>
      <c r="L265" s="36">
        <f t="shared" si="85"/>
        <v>492486.74213181535</v>
      </c>
    </row>
    <row r="266" spans="1:12" x14ac:dyDescent="0.25">
      <c r="A266" s="35"/>
      <c r="B266" s="17" t="s">
        <v>19</v>
      </c>
      <c r="C266" s="17">
        <f>(C260+C259+C258+C257+C256+C255+C254+C253+C252)*7%</f>
        <v>106427.27683595831</v>
      </c>
      <c r="D266" s="17">
        <f t="shared" ref="D266:L266" si="86">(D260+D259+D258+D257+D256+D255+D254+D253+D252)*7%</f>
        <v>107568.2024529359</v>
      </c>
      <c r="E266" s="17">
        <f t="shared" si="86"/>
        <v>112218.9099214335</v>
      </c>
      <c r="F266" s="17">
        <f t="shared" si="86"/>
        <v>115456.55400113109</v>
      </c>
      <c r="G266" s="17">
        <f t="shared" si="86"/>
        <v>121544.76567314868</v>
      </c>
      <c r="H266" s="17">
        <f t="shared" si="86"/>
        <v>127632.97734516628</v>
      </c>
      <c r="I266" s="17">
        <f t="shared" si="86"/>
        <v>133721.18901718387</v>
      </c>
      <c r="J266" s="17">
        <f t="shared" si="86"/>
        <v>145897.61236121904</v>
      </c>
      <c r="K266" s="17">
        <f t="shared" si="86"/>
        <v>151985.82403323665</v>
      </c>
      <c r="L266" s="36">
        <f t="shared" si="86"/>
        <v>164162.24737727179</v>
      </c>
    </row>
    <row r="267" spans="1:12" x14ac:dyDescent="0.25">
      <c r="A267" s="35"/>
      <c r="B267" s="17" t="s">
        <v>20</v>
      </c>
      <c r="C267" s="17">
        <f>'NO TOCAR'!$B$22</f>
        <v>1429.82</v>
      </c>
      <c r="D267" s="17">
        <f>'NO TOCAR'!$B$22</f>
        <v>1429.82</v>
      </c>
      <c r="E267" s="17">
        <f>'NO TOCAR'!$B$22</f>
        <v>1429.82</v>
      </c>
      <c r="F267" s="17">
        <f>'NO TOCAR'!$B$22</f>
        <v>1429.82</v>
      </c>
      <c r="G267" s="17">
        <f>'NO TOCAR'!$B$22</f>
        <v>1429.82</v>
      </c>
      <c r="H267" s="17">
        <f>'NO TOCAR'!$B$22</f>
        <v>1429.82</v>
      </c>
      <c r="I267" s="17">
        <f>'NO TOCAR'!$B$22</f>
        <v>1429.82</v>
      </c>
      <c r="J267" s="17">
        <f>'NO TOCAR'!$B$22</f>
        <v>1429.82</v>
      </c>
      <c r="K267" s="17">
        <f>'NO TOCAR'!$B$22</f>
        <v>1429.82</v>
      </c>
      <c r="L267" s="36">
        <f>'NO TOCAR'!$B$22</f>
        <v>1429.82</v>
      </c>
    </row>
    <row r="268" spans="1:12" x14ac:dyDescent="0.25">
      <c r="A268" s="35"/>
      <c r="B268" s="17" t="s">
        <v>220</v>
      </c>
      <c r="C268" s="17">
        <f>(C252+C253+C254+C255+C256+C257+C258+C259+C260)*1%</f>
        <v>15203.896690851187</v>
      </c>
      <c r="D268" s="17">
        <f t="shared" ref="D268:L268" si="87">(D252+D253+D254+D255+D256+D257+D258+D259+D260)*1%</f>
        <v>15366.886064705128</v>
      </c>
      <c r="E268" s="17">
        <f t="shared" si="87"/>
        <v>16031.272845919069</v>
      </c>
      <c r="F268" s="17">
        <f t="shared" si="87"/>
        <v>16493.79342873301</v>
      </c>
      <c r="G268" s="17">
        <f t="shared" si="87"/>
        <v>17363.537953306954</v>
      </c>
      <c r="H268" s="17">
        <f t="shared" si="87"/>
        <v>18233.282477880897</v>
      </c>
      <c r="I268" s="17">
        <f t="shared" si="87"/>
        <v>19103.027002454837</v>
      </c>
      <c r="J268" s="17">
        <f t="shared" si="87"/>
        <v>20842.516051602721</v>
      </c>
      <c r="K268" s="17">
        <f t="shared" si="87"/>
        <v>21712.260576176661</v>
      </c>
      <c r="L268" s="17">
        <f t="shared" si="87"/>
        <v>23451.749625324548</v>
      </c>
    </row>
    <row r="269" spans="1:12" x14ac:dyDescent="0.25">
      <c r="A269" s="35"/>
      <c r="B269" s="33" t="s">
        <v>22</v>
      </c>
      <c r="C269" s="33">
        <f>SUM(C265:C268)</f>
        <v>442342.8240346844</v>
      </c>
      <c r="D269" s="33">
        <f t="shared" ref="D269:L269" si="88">SUM(D265:D268)</f>
        <v>447069.51587644871</v>
      </c>
      <c r="E269" s="33">
        <f t="shared" si="88"/>
        <v>466336.73253165302</v>
      </c>
      <c r="F269" s="33">
        <f t="shared" si="88"/>
        <v>479749.82943325734</v>
      </c>
      <c r="G269" s="33">
        <f t="shared" si="88"/>
        <v>504972.4206459017</v>
      </c>
      <c r="H269" s="33">
        <f t="shared" si="88"/>
        <v>530195.01185854594</v>
      </c>
      <c r="I269" s="33">
        <f t="shared" si="88"/>
        <v>555417.6030711903</v>
      </c>
      <c r="J269" s="33">
        <f t="shared" si="88"/>
        <v>605862.78549647878</v>
      </c>
      <c r="K269" s="33">
        <f t="shared" si="88"/>
        <v>631085.37670912326</v>
      </c>
      <c r="L269" s="33">
        <f t="shared" si="88"/>
        <v>681530.55913441163</v>
      </c>
    </row>
    <row r="270" spans="1:12" x14ac:dyDescent="0.25">
      <c r="A270" s="35"/>
      <c r="B270" s="50" t="s">
        <v>21</v>
      </c>
      <c r="C270" s="50">
        <f>C264-C269</f>
        <v>1177579.0414888342</v>
      </c>
      <c r="D270" s="50">
        <f t="shared" ref="D270:L270" si="89">D264-D269</f>
        <v>1189151.2870324641</v>
      </c>
      <c r="E270" s="50">
        <f t="shared" si="89"/>
        <v>1236322.7484986538</v>
      </c>
      <c r="F270" s="50">
        <f t="shared" si="89"/>
        <v>1269161.7098784437</v>
      </c>
      <c r="G270" s="50">
        <f t="shared" si="89"/>
        <v>1330913.5711231937</v>
      </c>
      <c r="H270" s="50">
        <f t="shared" si="89"/>
        <v>1392665.4323679435</v>
      </c>
      <c r="I270" s="50">
        <f t="shared" si="89"/>
        <v>1454417.293612693</v>
      </c>
      <c r="J270" s="50">
        <f t="shared" si="89"/>
        <v>1577921.0161021934</v>
      </c>
      <c r="K270" s="50">
        <f t="shared" si="89"/>
        <v>1639672.8773469431</v>
      </c>
      <c r="L270" s="51">
        <f t="shared" si="89"/>
        <v>1763176.5998364431</v>
      </c>
    </row>
    <row r="271" spans="1:12" x14ac:dyDescent="0.25">
      <c r="A271" s="35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36"/>
    </row>
    <row r="272" spans="1:12" x14ac:dyDescent="0.25">
      <c r="A272" s="35"/>
      <c r="B272" s="28" t="s">
        <v>0</v>
      </c>
      <c r="C272" s="29">
        <v>1391.44</v>
      </c>
      <c r="D272" s="17"/>
      <c r="E272" s="17"/>
      <c r="F272" s="17"/>
      <c r="G272" s="17"/>
      <c r="H272" s="17"/>
      <c r="I272" s="17"/>
      <c r="J272" s="17"/>
      <c r="K272" s="17"/>
      <c r="L272" s="36"/>
    </row>
    <row r="273" spans="1:12" x14ac:dyDescent="0.25">
      <c r="A273" s="37" t="s">
        <v>115</v>
      </c>
      <c r="B273" s="30" t="s">
        <v>142</v>
      </c>
      <c r="C273" s="30" t="s">
        <v>143</v>
      </c>
      <c r="D273" s="30" t="s">
        <v>145</v>
      </c>
      <c r="E273" s="30" t="s">
        <v>146</v>
      </c>
      <c r="F273" s="17"/>
      <c r="G273" s="17"/>
      <c r="H273" s="17"/>
      <c r="I273" s="17"/>
      <c r="J273" s="17"/>
      <c r="K273" s="17"/>
      <c r="L273" s="36"/>
    </row>
    <row r="274" spans="1:12" x14ac:dyDescent="0.25">
      <c r="A274" s="37" t="s">
        <v>1</v>
      </c>
      <c r="B274" s="30">
        <v>25</v>
      </c>
      <c r="C274" s="30">
        <v>25</v>
      </c>
      <c r="D274" s="30">
        <v>25</v>
      </c>
      <c r="E274" s="30">
        <v>25</v>
      </c>
      <c r="F274" s="17"/>
      <c r="G274" s="17"/>
      <c r="H274" s="17"/>
      <c r="I274" s="17"/>
      <c r="J274" s="17"/>
      <c r="K274" s="17"/>
      <c r="L274" s="36"/>
    </row>
    <row r="275" spans="1:12" x14ac:dyDescent="0.25">
      <c r="A275" s="35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36"/>
    </row>
    <row r="276" spans="1:12" x14ac:dyDescent="0.25">
      <c r="A276" s="35"/>
      <c r="B276" s="28" t="s">
        <v>3</v>
      </c>
      <c r="C276" s="17">
        <v>4</v>
      </c>
      <c r="D276" s="17">
        <v>6</v>
      </c>
      <c r="E276" s="17">
        <v>9</v>
      </c>
      <c r="F276" s="17">
        <v>11</v>
      </c>
      <c r="G276" s="17">
        <v>14</v>
      </c>
      <c r="H276" s="17">
        <v>16</v>
      </c>
      <c r="I276" s="17">
        <v>19</v>
      </c>
      <c r="J276" s="17">
        <v>21</v>
      </c>
      <c r="K276" s="17">
        <v>23</v>
      </c>
      <c r="L276" s="36" t="s">
        <v>4</v>
      </c>
    </row>
    <row r="277" spans="1:12" x14ac:dyDescent="0.25">
      <c r="A277" s="35" t="s">
        <v>55</v>
      </c>
      <c r="B277" s="28" t="s">
        <v>2</v>
      </c>
      <c r="C277" s="31">
        <v>0.2</v>
      </c>
      <c r="D277" s="31">
        <v>0.3</v>
      </c>
      <c r="E277" s="31">
        <v>0.4</v>
      </c>
      <c r="F277" s="31">
        <v>0.5</v>
      </c>
      <c r="G277" s="31">
        <v>0.6</v>
      </c>
      <c r="H277" s="31">
        <v>0.7</v>
      </c>
      <c r="I277" s="31">
        <v>0.8</v>
      </c>
      <c r="J277" s="31">
        <v>1</v>
      </c>
      <c r="K277" s="31">
        <v>1.1000000000000001</v>
      </c>
      <c r="L277" s="39">
        <v>1.3</v>
      </c>
    </row>
    <row r="278" spans="1:12" ht="18.75" x14ac:dyDescent="0.3">
      <c r="A278" s="35"/>
      <c r="B278" s="28" t="s">
        <v>7</v>
      </c>
      <c r="C278" s="31">
        <v>0.1</v>
      </c>
      <c r="D278" s="31">
        <v>0.2</v>
      </c>
      <c r="E278" s="32">
        <v>0.4</v>
      </c>
      <c r="F278" s="31">
        <v>0.8</v>
      </c>
      <c r="G278" s="31"/>
      <c r="H278" s="31"/>
      <c r="I278" s="31"/>
      <c r="J278" s="31"/>
      <c r="K278" s="31"/>
      <c r="L278" s="39"/>
    </row>
    <row r="279" spans="1:12" x14ac:dyDescent="0.25">
      <c r="A279" s="35" t="s">
        <v>141</v>
      </c>
      <c r="B279" s="17" t="s">
        <v>5</v>
      </c>
      <c r="C279" s="17">
        <f>('NO TOCAR'!$B$9*$C$218)</f>
        <v>513161.96130138705</v>
      </c>
      <c r="D279" s="17">
        <f>('NO TOCAR'!$B$9*$C$218)</f>
        <v>513161.96130138705</v>
      </c>
      <c r="E279" s="17">
        <f>('NO TOCAR'!$B$9*$C$218)</f>
        <v>513161.96130138705</v>
      </c>
      <c r="F279" s="17">
        <f>('NO TOCAR'!$B$9*$C$218)</f>
        <v>513161.96130138705</v>
      </c>
      <c r="G279" s="17">
        <f>('NO TOCAR'!$B$9*$C$218)</f>
        <v>513161.96130138705</v>
      </c>
      <c r="H279" s="17">
        <f>('NO TOCAR'!$B$9*$C$218)</f>
        <v>513161.96130138705</v>
      </c>
      <c r="I279" s="17">
        <f>('NO TOCAR'!$B$9*$C$218)</f>
        <v>513161.96130138705</v>
      </c>
      <c r="J279" s="17">
        <f>('NO TOCAR'!$B$9*$C$218)</f>
        <v>513161.96130138705</v>
      </c>
      <c r="K279" s="17">
        <f>('NO TOCAR'!$B$9*$C$218)</f>
        <v>513161.96130138705</v>
      </c>
      <c r="L279" s="36">
        <f>('NO TOCAR'!$B$9*$C$218)</f>
        <v>513161.96130138705</v>
      </c>
    </row>
    <row r="280" spans="1:12" x14ac:dyDescent="0.25">
      <c r="A280" s="35" t="s">
        <v>59</v>
      </c>
      <c r="B280" s="17" t="s">
        <v>6</v>
      </c>
      <c r="C280" s="17">
        <f>C279*C277</f>
        <v>102632.39226027741</v>
      </c>
      <c r="D280" s="17">
        <f>D279*D277</f>
        <v>153948.58839041612</v>
      </c>
      <c r="E280" s="17">
        <f t="shared" ref="E280:L280" si="90">E279*E277</f>
        <v>205264.78452055482</v>
      </c>
      <c r="F280" s="17">
        <f t="shared" si="90"/>
        <v>256580.98065069353</v>
      </c>
      <c r="G280" s="17">
        <f t="shared" si="90"/>
        <v>307897.17678083223</v>
      </c>
      <c r="H280" s="17">
        <f t="shared" si="90"/>
        <v>359213.37291097094</v>
      </c>
      <c r="I280" s="17">
        <f t="shared" si="90"/>
        <v>410529.56904110964</v>
      </c>
      <c r="J280" s="17">
        <f t="shared" si="90"/>
        <v>513161.96130138705</v>
      </c>
      <c r="K280" s="17">
        <f t="shared" si="90"/>
        <v>564478.15743152576</v>
      </c>
      <c r="L280" s="36">
        <f t="shared" si="90"/>
        <v>667110.54969180317</v>
      </c>
    </row>
    <row r="281" spans="1:12" x14ac:dyDescent="0.25">
      <c r="A281" s="35" t="s">
        <v>144</v>
      </c>
      <c r="B281" s="17" t="s">
        <v>7</v>
      </c>
      <c r="C281" s="17">
        <f>C279*$E$278</f>
        <v>205264.78452055482</v>
      </c>
      <c r="D281" s="17">
        <f t="shared" ref="D281:L281" si="91">D279*$E$278</f>
        <v>205264.78452055482</v>
      </c>
      <c r="E281" s="17">
        <f t="shared" si="91"/>
        <v>205264.78452055482</v>
      </c>
      <c r="F281" s="17">
        <f t="shared" si="91"/>
        <v>205264.78452055482</v>
      </c>
      <c r="G281" s="17">
        <f t="shared" si="91"/>
        <v>205264.78452055482</v>
      </c>
      <c r="H281" s="17">
        <f t="shared" si="91"/>
        <v>205264.78452055482</v>
      </c>
      <c r="I281" s="17">
        <f t="shared" si="91"/>
        <v>205264.78452055482</v>
      </c>
      <c r="J281" s="17">
        <f t="shared" si="91"/>
        <v>205264.78452055482</v>
      </c>
      <c r="K281" s="17">
        <f t="shared" si="91"/>
        <v>205264.78452055482</v>
      </c>
      <c r="L281" s="36">
        <f t="shared" si="91"/>
        <v>205264.78452055482</v>
      </c>
    </row>
    <row r="282" spans="1:12" x14ac:dyDescent="0.25">
      <c r="A282" s="35" t="s">
        <v>60</v>
      </c>
      <c r="B282" s="17" t="s">
        <v>8</v>
      </c>
      <c r="C282" s="17">
        <f>'NO TOCAR'!$B$11</f>
        <v>237785.294016</v>
      </c>
      <c r="D282" s="17">
        <f>C282+'NO TOCAR'!$B$13</f>
        <v>248593.70678400001</v>
      </c>
      <c r="E282" s="17">
        <f>D282+'NO TOCAR'!$B$13</f>
        <v>259402.11955200002</v>
      </c>
      <c r="F282" s="17">
        <f>E282+'NO TOCAR'!$B$13</f>
        <v>270210.53232</v>
      </c>
      <c r="G282" s="17">
        <f>F282+'NO TOCAR'!$B$13</f>
        <v>281018.94508799998</v>
      </c>
      <c r="H282" s="17">
        <f>G282+'NO TOCAR'!$B$13</f>
        <v>291827.35785599996</v>
      </c>
      <c r="I282" s="17">
        <f>H282+'NO TOCAR'!$B$13</f>
        <v>302635.77062399994</v>
      </c>
      <c r="J282" s="17">
        <f>I282+'NO TOCAR'!$B$13+'NO TOCAR'!$B$13</f>
        <v>324252.5961599999</v>
      </c>
      <c r="K282" s="17">
        <f>J282+'NO TOCAR'!$B$13</f>
        <v>335061.00892799988</v>
      </c>
      <c r="L282" s="36">
        <f>K282+'NO TOCAR'!$B$13+'NO TOCAR'!$B$13</f>
        <v>356677.83446399984</v>
      </c>
    </row>
    <row r="283" spans="1:12" x14ac:dyDescent="0.25">
      <c r="A283" s="35"/>
      <c r="B283" s="17" t="s">
        <v>9</v>
      </c>
      <c r="C283" s="17">
        <f>(C282+C281+C280+C279)*$E$8</f>
        <v>423537.7728392877</v>
      </c>
      <c r="D283" s="17">
        <f t="shared" ref="D283:L283" si="92">(D282+D281+D280+D279)*$E$8</f>
        <v>448387.61639854324</v>
      </c>
      <c r="E283" s="17">
        <f t="shared" si="92"/>
        <v>473237.45995779871</v>
      </c>
      <c r="F283" s="17">
        <f t="shared" si="92"/>
        <v>498087.30351705424</v>
      </c>
      <c r="G283" s="17">
        <f t="shared" si="92"/>
        <v>522937.14707630966</v>
      </c>
      <c r="H283" s="17">
        <f t="shared" si="92"/>
        <v>547786.99063556513</v>
      </c>
      <c r="I283" s="17">
        <f t="shared" si="92"/>
        <v>572636.83419482061</v>
      </c>
      <c r="J283" s="17">
        <f t="shared" si="92"/>
        <v>622336.52131333156</v>
      </c>
      <c r="K283" s="17">
        <f t="shared" si="92"/>
        <v>647186.36487258703</v>
      </c>
      <c r="L283" s="36">
        <f t="shared" si="92"/>
        <v>696886.05199109798</v>
      </c>
    </row>
    <row r="284" spans="1:12" x14ac:dyDescent="0.25">
      <c r="A284" s="35"/>
      <c r="B284" s="17" t="s">
        <v>10</v>
      </c>
      <c r="C284" s="17">
        <f>'NO TOCAR'!$E$4</f>
        <v>16450</v>
      </c>
      <c r="D284" s="17">
        <f>'NO TOCAR'!$E$4</f>
        <v>16450</v>
      </c>
      <c r="E284" s="17">
        <f>'NO TOCAR'!$E$4</f>
        <v>16450</v>
      </c>
      <c r="F284" s="17">
        <f>'NO TOCAR'!$E$4</f>
        <v>16450</v>
      </c>
      <c r="G284" s="17">
        <f>'NO TOCAR'!$E$4</f>
        <v>16450</v>
      </c>
      <c r="H284" s="17">
        <f>'NO TOCAR'!$E$4</f>
        <v>16450</v>
      </c>
      <c r="I284" s="17">
        <f>'NO TOCAR'!$E$4</f>
        <v>16450</v>
      </c>
      <c r="J284" s="17">
        <f>'NO TOCAR'!$E$4</f>
        <v>16450</v>
      </c>
      <c r="K284" s="17">
        <f>'NO TOCAR'!$E$4</f>
        <v>16450</v>
      </c>
      <c r="L284" s="36">
        <f>'NO TOCAR'!$E$4</f>
        <v>16450</v>
      </c>
    </row>
    <row r="285" spans="1:12" x14ac:dyDescent="0.25">
      <c r="A285" s="35"/>
      <c r="B285" s="17" t="s">
        <v>11</v>
      </c>
      <c r="C285" s="17">
        <f>'NO TOCAR'!$B$15</f>
        <v>26911.909727999999</v>
      </c>
      <c r="D285" s="17">
        <f>'NO TOCAR'!$B$15</f>
        <v>26911.909727999999</v>
      </c>
      <c r="E285" s="17">
        <f>'NO TOCAR'!$B$15</f>
        <v>26911.909727999999</v>
      </c>
      <c r="F285" s="17">
        <f>'NO TOCAR'!$B$15</f>
        <v>26911.909727999999</v>
      </c>
      <c r="G285" s="17">
        <f>'NO TOCAR'!$B$15</f>
        <v>26911.909727999999</v>
      </c>
      <c r="H285" s="17">
        <f>'NO TOCAR'!$B$15</f>
        <v>26911.909727999999</v>
      </c>
      <c r="I285" s="17">
        <f>'NO TOCAR'!$B$15</f>
        <v>26911.909727999999</v>
      </c>
      <c r="J285" s="17">
        <f>'NO TOCAR'!$B$15</f>
        <v>26911.909727999999</v>
      </c>
      <c r="K285" s="17">
        <f>'NO TOCAR'!$B$15</f>
        <v>26911.909727999999</v>
      </c>
      <c r="L285" s="36">
        <f>'NO TOCAR'!$B$15</f>
        <v>26911.909727999999</v>
      </c>
    </row>
    <row r="286" spans="1:12" x14ac:dyDescent="0.25">
      <c r="A286" s="35"/>
      <c r="B286" s="17" t="s">
        <v>12</v>
      </c>
      <c r="C286" s="17">
        <f>'NO TOCAR'!$F$4</f>
        <v>6397.22</v>
      </c>
      <c r="D286" s="17">
        <f>'NO TOCAR'!$F$4</f>
        <v>6397.22</v>
      </c>
      <c r="E286" s="17">
        <f>'NO TOCAR'!$F$4</f>
        <v>6397.22</v>
      </c>
      <c r="F286" s="17">
        <f>'NO TOCAR'!$F$4</f>
        <v>6397.22</v>
      </c>
      <c r="G286" s="17">
        <f>'NO TOCAR'!$F$4</f>
        <v>6397.22</v>
      </c>
      <c r="H286" s="17">
        <f>'NO TOCAR'!$F$4</f>
        <v>6397.22</v>
      </c>
      <c r="I286" s="17">
        <f>'NO TOCAR'!$F$4</f>
        <v>6397.22</v>
      </c>
      <c r="J286" s="17">
        <f>'NO TOCAR'!$F$4</f>
        <v>6397.22</v>
      </c>
      <c r="K286" s="17">
        <f>'NO TOCAR'!$F$4</f>
        <v>6397.22</v>
      </c>
      <c r="L286" s="36">
        <f>'NO TOCAR'!$F$4</f>
        <v>6397.22</v>
      </c>
    </row>
    <row r="287" spans="1:12" x14ac:dyDescent="0.25">
      <c r="A287" s="35"/>
      <c r="B287" s="17" t="s">
        <v>13</v>
      </c>
      <c r="C287" s="17">
        <f>'NO TOCAR'!$B$17</f>
        <v>131933.68358400001</v>
      </c>
      <c r="D287" s="17">
        <f>'NO TOCAR'!$D$17</f>
        <v>61258.168511999997</v>
      </c>
      <c r="E287" s="17">
        <f>'NO TOCAR'!$F$17</f>
        <v>40722.394176000002</v>
      </c>
      <c r="F287" s="17"/>
      <c r="G287" s="17"/>
      <c r="H287" s="17"/>
      <c r="I287" s="17"/>
      <c r="J287" s="17"/>
      <c r="K287" s="17"/>
      <c r="L287" s="36"/>
    </row>
    <row r="288" spans="1:12" x14ac:dyDescent="0.25">
      <c r="A288" s="35"/>
      <c r="B288" s="17" t="s">
        <v>14</v>
      </c>
      <c r="C288" s="17">
        <f>'NO TOCAR'!$E$5</f>
        <v>12250</v>
      </c>
      <c r="D288" s="17">
        <f>'NO TOCAR'!$E$5</f>
        <v>12250</v>
      </c>
      <c r="E288" s="17">
        <f>'NO TOCAR'!$E$5</f>
        <v>12250</v>
      </c>
      <c r="F288" s="17">
        <f>'NO TOCAR'!$E$5</f>
        <v>12250</v>
      </c>
      <c r="G288" s="17">
        <f>'NO TOCAR'!$E$5</f>
        <v>12250</v>
      </c>
      <c r="H288" s="17">
        <f>'NO TOCAR'!$E$5</f>
        <v>12250</v>
      </c>
      <c r="I288" s="17">
        <f>'NO TOCAR'!$E$5</f>
        <v>12250</v>
      </c>
      <c r="J288" s="17">
        <f>'NO TOCAR'!$E$5</f>
        <v>12250</v>
      </c>
      <c r="K288" s="17">
        <f>'NO TOCAR'!$E$5</f>
        <v>12250</v>
      </c>
      <c r="L288" s="36">
        <f>'NO TOCAR'!$E$5</f>
        <v>12250</v>
      </c>
    </row>
    <row r="289" spans="1:12" x14ac:dyDescent="0.25">
      <c r="A289" s="35"/>
      <c r="B289" s="17" t="s">
        <v>15</v>
      </c>
      <c r="C289" s="17">
        <f>'NO TOCAR'!$B$19</f>
        <v>14429.372854400001</v>
      </c>
      <c r="D289" s="17">
        <f>'NO TOCAR'!$B$19</f>
        <v>14429.372854400001</v>
      </c>
      <c r="E289" s="17">
        <f>'NO TOCAR'!$B$19</f>
        <v>14429.372854400001</v>
      </c>
      <c r="F289" s="17">
        <f>'NO TOCAR'!$B$19</f>
        <v>14429.372854400001</v>
      </c>
      <c r="G289" s="17">
        <f>'NO TOCAR'!$B$19</f>
        <v>14429.372854400001</v>
      </c>
      <c r="H289" s="17">
        <f>'NO TOCAR'!$B$19</f>
        <v>14429.372854400001</v>
      </c>
      <c r="I289" s="17">
        <f>'NO TOCAR'!$B$19</f>
        <v>14429.372854400001</v>
      </c>
      <c r="J289" s="17">
        <f>'NO TOCAR'!$B$19</f>
        <v>14429.372854400001</v>
      </c>
      <c r="K289" s="17">
        <f>'NO TOCAR'!$B$19</f>
        <v>14429.372854400001</v>
      </c>
      <c r="L289" s="36">
        <f>'NO TOCAR'!$B$19</f>
        <v>14429.372854400001</v>
      </c>
    </row>
    <row r="290" spans="1:12" x14ac:dyDescent="0.25">
      <c r="A290" s="35"/>
      <c r="B290" s="17" t="s">
        <v>16</v>
      </c>
      <c r="C290" s="17">
        <f>'NO TOCAR'!$B$21</f>
        <v>72852.823583999998</v>
      </c>
      <c r="D290" s="17">
        <f>'NO TOCAR'!$B$21</f>
        <v>72852.823583999998</v>
      </c>
      <c r="E290" s="17">
        <f>'NO TOCAR'!$B$21</f>
        <v>72852.823583999998</v>
      </c>
      <c r="F290" s="17">
        <f>'NO TOCAR'!$B$21</f>
        <v>72852.823583999998</v>
      </c>
      <c r="G290" s="17">
        <f>'NO TOCAR'!$B$21</f>
        <v>72852.823583999998</v>
      </c>
      <c r="H290" s="17">
        <f>'NO TOCAR'!$B$21</f>
        <v>72852.823583999998</v>
      </c>
      <c r="I290" s="17">
        <f>'NO TOCAR'!$B$21</f>
        <v>72852.823583999998</v>
      </c>
      <c r="J290" s="17">
        <f>'NO TOCAR'!$B$21</f>
        <v>72852.823583999998</v>
      </c>
      <c r="K290" s="17">
        <f>'NO TOCAR'!$B$21</f>
        <v>72852.823583999998</v>
      </c>
      <c r="L290" s="36">
        <f>'NO TOCAR'!$B$21</f>
        <v>72852.823583999998</v>
      </c>
    </row>
    <row r="291" spans="1:12" x14ac:dyDescent="0.25">
      <c r="A291" s="35"/>
      <c r="B291" s="33" t="s">
        <v>17</v>
      </c>
      <c r="C291" s="33">
        <f>SUM(C279:C290)</f>
        <v>1763607.2146879067</v>
      </c>
      <c r="D291" s="33">
        <f t="shared" ref="D291:L291" si="93">SUM(D279:D290)</f>
        <v>1779906.1520733014</v>
      </c>
      <c r="E291" s="33">
        <f t="shared" si="93"/>
        <v>1846344.8301946954</v>
      </c>
      <c r="F291" s="33">
        <f t="shared" si="93"/>
        <v>1892596.8884760896</v>
      </c>
      <c r="G291" s="33">
        <f t="shared" si="93"/>
        <v>1979571.3409334836</v>
      </c>
      <c r="H291" s="33">
        <f t="shared" si="93"/>
        <v>2066545.7933908775</v>
      </c>
      <c r="I291" s="33">
        <f t="shared" si="93"/>
        <v>2153520.245848272</v>
      </c>
      <c r="J291" s="33">
        <f t="shared" si="93"/>
        <v>2327469.1507630604</v>
      </c>
      <c r="K291" s="33">
        <f t="shared" si="93"/>
        <v>2414443.6032204549</v>
      </c>
      <c r="L291" s="40">
        <f t="shared" si="93"/>
        <v>2588392.5081352429</v>
      </c>
    </row>
    <row r="292" spans="1:12" x14ac:dyDescent="0.25">
      <c r="A292" s="35"/>
      <c r="B292" s="17" t="s">
        <v>18</v>
      </c>
      <c r="C292" s="17">
        <f>(C287+C286+C285+C284+C283+C282+C281+C280+C279)*21%</f>
        <v>349455.75383239641</v>
      </c>
      <c r="D292" s="17">
        <f t="shared" ref="D292:L292" si="94">(D287+D286+D285+D284+D283+D282+D281+D280+D279)*21%</f>
        <v>352878.53068332927</v>
      </c>
      <c r="E292" s="17">
        <f t="shared" si="94"/>
        <v>366830.65308882203</v>
      </c>
      <c r="F292" s="17">
        <f t="shared" si="94"/>
        <v>376543.58532791486</v>
      </c>
      <c r="G292" s="17">
        <f t="shared" si="94"/>
        <v>394808.22034396755</v>
      </c>
      <c r="H292" s="17">
        <f t="shared" si="94"/>
        <v>413072.8553600203</v>
      </c>
      <c r="I292" s="17">
        <f t="shared" si="94"/>
        <v>431337.49037607311</v>
      </c>
      <c r="J292" s="17">
        <f t="shared" si="94"/>
        <v>467866.76040817867</v>
      </c>
      <c r="K292" s="17">
        <f t="shared" si="94"/>
        <v>486131.39542423142</v>
      </c>
      <c r="L292" s="36">
        <f t="shared" si="94"/>
        <v>522660.66545633704</v>
      </c>
    </row>
    <row r="293" spans="1:12" x14ac:dyDescent="0.25">
      <c r="A293" s="35"/>
      <c r="B293" s="17" t="s">
        <v>19</v>
      </c>
      <c r="C293" s="17">
        <f>(C287+C286+C285+C284+C283+C282+C281+C280+C279)*7%</f>
        <v>116485.25127746549</v>
      </c>
      <c r="D293" s="17">
        <f t="shared" ref="D293:L293" si="95">(D287+D286+D285+D284+D283+D282+D281+D280+D279)*7%</f>
        <v>117626.1768944431</v>
      </c>
      <c r="E293" s="17">
        <f t="shared" si="95"/>
        <v>122276.88436294068</v>
      </c>
      <c r="F293" s="17">
        <f t="shared" si="95"/>
        <v>125514.5284426383</v>
      </c>
      <c r="G293" s="17">
        <f t="shared" si="95"/>
        <v>131602.74011465587</v>
      </c>
      <c r="H293" s="17">
        <f t="shared" si="95"/>
        <v>137690.95178667345</v>
      </c>
      <c r="I293" s="17">
        <f t="shared" si="95"/>
        <v>143779.16345869107</v>
      </c>
      <c r="J293" s="17">
        <f t="shared" si="95"/>
        <v>155955.58680272623</v>
      </c>
      <c r="K293" s="17">
        <f t="shared" si="95"/>
        <v>162043.79847474382</v>
      </c>
      <c r="L293" s="36">
        <f t="shared" si="95"/>
        <v>174220.22181877904</v>
      </c>
    </row>
    <row r="294" spans="1:12" x14ac:dyDescent="0.25">
      <c r="A294" s="35"/>
      <c r="B294" s="17" t="s">
        <v>20</v>
      </c>
      <c r="C294" s="17">
        <f>'NO TOCAR'!$B$22</f>
        <v>1429.82</v>
      </c>
      <c r="D294" s="17">
        <f>'NO TOCAR'!$B$22</f>
        <v>1429.82</v>
      </c>
      <c r="E294" s="17">
        <f>'NO TOCAR'!$B$22</f>
        <v>1429.82</v>
      </c>
      <c r="F294" s="17">
        <f>'NO TOCAR'!$B$22</f>
        <v>1429.82</v>
      </c>
      <c r="G294" s="17">
        <f>'NO TOCAR'!$B$22</f>
        <v>1429.82</v>
      </c>
      <c r="H294" s="17">
        <f>'NO TOCAR'!$B$22</f>
        <v>1429.82</v>
      </c>
      <c r="I294" s="17">
        <f>'NO TOCAR'!$B$22</f>
        <v>1429.82</v>
      </c>
      <c r="J294" s="17">
        <f>'NO TOCAR'!$B$22</f>
        <v>1429.82</v>
      </c>
      <c r="K294" s="17">
        <f>'NO TOCAR'!$B$22</f>
        <v>1429.82</v>
      </c>
      <c r="L294" s="36">
        <f>'NO TOCAR'!$B$22</f>
        <v>1429.82</v>
      </c>
    </row>
    <row r="295" spans="1:12" x14ac:dyDescent="0.25">
      <c r="A295" s="35"/>
      <c r="B295" s="17" t="s">
        <v>220</v>
      </c>
      <c r="C295" s="17">
        <f>(C279+C280+C281+C282+C283+C284+C285+C286+C287)*1%</f>
        <v>16640.750182495067</v>
      </c>
      <c r="D295" s="17">
        <f t="shared" ref="D295:L295" si="96">(D279+D280+D281+D282+D283+D284+D285+D286+D287)*1%</f>
        <v>16803.739556349014</v>
      </c>
      <c r="E295" s="17">
        <f t="shared" si="96"/>
        <v>17468.126337562953</v>
      </c>
      <c r="F295" s="17">
        <f t="shared" si="96"/>
        <v>17930.646920376897</v>
      </c>
      <c r="G295" s="17">
        <f t="shared" si="96"/>
        <v>18800.391444950837</v>
      </c>
      <c r="H295" s="17">
        <f t="shared" si="96"/>
        <v>19670.135969524777</v>
      </c>
      <c r="I295" s="17">
        <f t="shared" si="96"/>
        <v>20539.880494098721</v>
      </c>
      <c r="J295" s="17">
        <f t="shared" si="96"/>
        <v>22279.369543246605</v>
      </c>
      <c r="K295" s="17">
        <f t="shared" si="96"/>
        <v>23149.114067820548</v>
      </c>
      <c r="L295" s="17">
        <f t="shared" si="96"/>
        <v>24888.603116968428</v>
      </c>
    </row>
    <row r="296" spans="1:12" x14ac:dyDescent="0.25">
      <c r="A296" s="35"/>
      <c r="B296" s="33" t="s">
        <v>22</v>
      </c>
      <c r="C296" s="33">
        <f>SUM(C292:C295)</f>
        <v>484011.57529235695</v>
      </c>
      <c r="D296" s="33">
        <f t="shared" ref="D296:L296" si="97">SUM(D292:D295)</f>
        <v>488738.26713412139</v>
      </c>
      <c r="E296" s="33">
        <f t="shared" si="97"/>
        <v>508005.48378932569</v>
      </c>
      <c r="F296" s="33">
        <f t="shared" si="97"/>
        <v>521418.58069093007</v>
      </c>
      <c r="G296" s="33">
        <f t="shared" si="97"/>
        <v>546641.17190357426</v>
      </c>
      <c r="H296" s="33">
        <f t="shared" si="97"/>
        <v>571863.7631162185</v>
      </c>
      <c r="I296" s="33">
        <f t="shared" si="97"/>
        <v>597086.35432886286</v>
      </c>
      <c r="J296" s="33">
        <f t="shared" si="97"/>
        <v>647531.53675415146</v>
      </c>
      <c r="K296" s="33">
        <f t="shared" si="97"/>
        <v>672754.12796679582</v>
      </c>
      <c r="L296" s="33">
        <f t="shared" si="97"/>
        <v>723199.31039208442</v>
      </c>
    </row>
    <row r="297" spans="1:12" x14ac:dyDescent="0.25">
      <c r="A297" s="35"/>
      <c r="B297" s="50" t="s">
        <v>21</v>
      </c>
      <c r="C297" s="50">
        <f>C291-C296</f>
        <v>1279595.6393955497</v>
      </c>
      <c r="D297" s="50">
        <f t="shared" ref="D297:L297" si="98">D291-D296</f>
        <v>1291167.88493918</v>
      </c>
      <c r="E297" s="50">
        <f t="shared" si="98"/>
        <v>1338339.3464053697</v>
      </c>
      <c r="F297" s="50">
        <f t="shared" si="98"/>
        <v>1371178.3077851594</v>
      </c>
      <c r="G297" s="50">
        <f t="shared" si="98"/>
        <v>1432930.1690299092</v>
      </c>
      <c r="H297" s="50">
        <f t="shared" si="98"/>
        <v>1494682.0302746589</v>
      </c>
      <c r="I297" s="50">
        <f t="shared" si="98"/>
        <v>1556433.8915194091</v>
      </c>
      <c r="J297" s="50">
        <f t="shared" si="98"/>
        <v>1679937.6140089091</v>
      </c>
      <c r="K297" s="50">
        <f t="shared" si="98"/>
        <v>1741689.4752536591</v>
      </c>
      <c r="L297" s="51">
        <f t="shared" si="98"/>
        <v>1865193.1977431583</v>
      </c>
    </row>
    <row r="298" spans="1:12" x14ac:dyDescent="0.25">
      <c r="A298" s="35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36"/>
    </row>
    <row r="299" spans="1:12" x14ac:dyDescent="0.25">
      <c r="A299" s="35"/>
      <c r="B299" s="28" t="s">
        <v>0</v>
      </c>
      <c r="C299" s="29">
        <v>1391.44</v>
      </c>
      <c r="D299" s="17"/>
      <c r="E299" s="17"/>
      <c r="F299" s="17"/>
      <c r="G299" s="17"/>
      <c r="H299" s="17"/>
      <c r="I299" s="17"/>
      <c r="J299" s="17"/>
      <c r="K299" s="17"/>
      <c r="L299" s="36"/>
    </row>
    <row r="300" spans="1:12" x14ac:dyDescent="0.25">
      <c r="A300" s="37" t="s">
        <v>115</v>
      </c>
      <c r="B300" s="30" t="s">
        <v>142</v>
      </c>
      <c r="C300" s="30" t="s">
        <v>143</v>
      </c>
      <c r="D300" s="30" t="s">
        <v>145</v>
      </c>
      <c r="E300" s="30" t="s">
        <v>146</v>
      </c>
      <c r="F300" s="17"/>
      <c r="G300" s="17"/>
      <c r="H300" s="17"/>
      <c r="I300" s="17"/>
      <c r="J300" s="17"/>
      <c r="K300" s="17"/>
      <c r="L300" s="36"/>
    </row>
    <row r="301" spans="1:12" x14ac:dyDescent="0.25">
      <c r="A301" s="37" t="s">
        <v>1</v>
      </c>
      <c r="B301" s="30">
        <v>25</v>
      </c>
      <c r="C301" s="30">
        <v>25</v>
      </c>
      <c r="D301" s="30">
        <v>25</v>
      </c>
      <c r="E301" s="30">
        <v>25</v>
      </c>
      <c r="F301" s="17"/>
      <c r="G301" s="17"/>
      <c r="H301" s="17"/>
      <c r="I301" s="17"/>
      <c r="J301" s="17"/>
      <c r="K301" s="17"/>
      <c r="L301" s="36"/>
    </row>
    <row r="302" spans="1:12" x14ac:dyDescent="0.25">
      <c r="A302" s="35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36"/>
    </row>
    <row r="303" spans="1:12" x14ac:dyDescent="0.25">
      <c r="A303" s="35"/>
      <c r="B303" s="28" t="s">
        <v>3</v>
      </c>
      <c r="C303" s="17">
        <v>4</v>
      </c>
      <c r="D303" s="17">
        <v>6</v>
      </c>
      <c r="E303" s="17">
        <v>9</v>
      </c>
      <c r="F303" s="17">
        <v>11</v>
      </c>
      <c r="G303" s="17">
        <v>14</v>
      </c>
      <c r="H303" s="17">
        <v>16</v>
      </c>
      <c r="I303" s="17">
        <v>19</v>
      </c>
      <c r="J303" s="17">
        <v>21</v>
      </c>
      <c r="K303" s="17">
        <v>23</v>
      </c>
      <c r="L303" s="36" t="s">
        <v>4</v>
      </c>
    </row>
    <row r="304" spans="1:12" x14ac:dyDescent="0.25">
      <c r="A304" s="35" t="s">
        <v>56</v>
      </c>
      <c r="B304" s="28" t="s">
        <v>2</v>
      </c>
      <c r="C304" s="31">
        <v>0.2</v>
      </c>
      <c r="D304" s="31">
        <v>0.3</v>
      </c>
      <c r="E304" s="31">
        <v>0.4</v>
      </c>
      <c r="F304" s="31">
        <v>0.5</v>
      </c>
      <c r="G304" s="31">
        <v>0.6</v>
      </c>
      <c r="H304" s="31">
        <v>0.7</v>
      </c>
      <c r="I304" s="31">
        <v>0.8</v>
      </c>
      <c r="J304" s="31">
        <v>1</v>
      </c>
      <c r="K304" s="31">
        <v>1.1000000000000001</v>
      </c>
      <c r="L304" s="39">
        <v>1.3</v>
      </c>
    </row>
    <row r="305" spans="1:12" ht="18.75" x14ac:dyDescent="0.3">
      <c r="A305" s="35"/>
      <c r="B305" s="28" t="s">
        <v>7</v>
      </c>
      <c r="C305" s="31">
        <v>0.1</v>
      </c>
      <c r="D305" s="31">
        <v>0.2</v>
      </c>
      <c r="E305" s="31">
        <v>0.4</v>
      </c>
      <c r="F305" s="32">
        <v>0.8</v>
      </c>
      <c r="G305" s="31"/>
      <c r="H305" s="31"/>
      <c r="I305" s="31"/>
      <c r="J305" s="31"/>
      <c r="K305" s="31"/>
      <c r="L305" s="39"/>
    </row>
    <row r="306" spans="1:12" x14ac:dyDescent="0.25">
      <c r="A306" s="35" t="s">
        <v>141</v>
      </c>
      <c r="B306" s="17" t="s">
        <v>5</v>
      </c>
      <c r="C306" s="17">
        <f>('NO TOCAR'!$B$9*$C$218)</f>
        <v>513161.96130138705</v>
      </c>
      <c r="D306" s="17">
        <f>('NO TOCAR'!$B$9*$C$218)</f>
        <v>513161.96130138705</v>
      </c>
      <c r="E306" s="17">
        <f>('NO TOCAR'!$B$9*$C$218)</f>
        <v>513161.96130138705</v>
      </c>
      <c r="F306" s="17">
        <f>('NO TOCAR'!$B$9*$C$218)</f>
        <v>513161.96130138705</v>
      </c>
      <c r="G306" s="17">
        <f>('NO TOCAR'!$B$9*$C$218)</f>
        <v>513161.96130138705</v>
      </c>
      <c r="H306" s="17">
        <f>('NO TOCAR'!$B$9*$C$218)</f>
        <v>513161.96130138705</v>
      </c>
      <c r="I306" s="17">
        <f>('NO TOCAR'!$B$9*$C$218)</f>
        <v>513161.96130138705</v>
      </c>
      <c r="J306" s="17">
        <f>('NO TOCAR'!$B$9*$C$218)</f>
        <v>513161.96130138705</v>
      </c>
      <c r="K306" s="17">
        <f>('NO TOCAR'!$B$9*$C$218)</f>
        <v>513161.96130138705</v>
      </c>
      <c r="L306" s="36">
        <f>('NO TOCAR'!$B$9*$C$218)</f>
        <v>513161.96130138705</v>
      </c>
    </row>
    <row r="307" spans="1:12" x14ac:dyDescent="0.25">
      <c r="A307" s="35" t="s">
        <v>59</v>
      </c>
      <c r="B307" s="17" t="s">
        <v>6</v>
      </c>
      <c r="C307" s="17">
        <f>C306*C304</f>
        <v>102632.39226027741</v>
      </c>
      <c r="D307" s="17">
        <f>D306*D304</f>
        <v>153948.58839041612</v>
      </c>
      <c r="E307" s="17">
        <f t="shared" ref="E307:L307" si="99">E306*E304</f>
        <v>205264.78452055482</v>
      </c>
      <c r="F307" s="17">
        <f t="shared" si="99"/>
        <v>256580.98065069353</v>
      </c>
      <c r="G307" s="17">
        <f t="shared" si="99"/>
        <v>307897.17678083223</v>
      </c>
      <c r="H307" s="17">
        <f t="shared" si="99"/>
        <v>359213.37291097094</v>
      </c>
      <c r="I307" s="17">
        <f t="shared" si="99"/>
        <v>410529.56904110964</v>
      </c>
      <c r="J307" s="17">
        <f t="shared" si="99"/>
        <v>513161.96130138705</v>
      </c>
      <c r="K307" s="17">
        <f t="shared" si="99"/>
        <v>564478.15743152576</v>
      </c>
      <c r="L307" s="36">
        <f t="shared" si="99"/>
        <v>667110.54969180317</v>
      </c>
    </row>
    <row r="308" spans="1:12" x14ac:dyDescent="0.25">
      <c r="A308" s="35" t="s">
        <v>144</v>
      </c>
      <c r="B308" s="17" t="s">
        <v>7</v>
      </c>
      <c r="C308" s="17">
        <f>C306*$F$305</f>
        <v>410529.56904110964</v>
      </c>
      <c r="D308" s="17">
        <f t="shared" ref="D308:L308" si="100">D306*$F$305</f>
        <v>410529.56904110964</v>
      </c>
      <c r="E308" s="17">
        <f t="shared" si="100"/>
        <v>410529.56904110964</v>
      </c>
      <c r="F308" s="17">
        <f t="shared" si="100"/>
        <v>410529.56904110964</v>
      </c>
      <c r="G308" s="17">
        <f t="shared" si="100"/>
        <v>410529.56904110964</v>
      </c>
      <c r="H308" s="17">
        <f t="shared" si="100"/>
        <v>410529.56904110964</v>
      </c>
      <c r="I308" s="17">
        <f t="shared" si="100"/>
        <v>410529.56904110964</v>
      </c>
      <c r="J308" s="17">
        <f t="shared" si="100"/>
        <v>410529.56904110964</v>
      </c>
      <c r="K308" s="17">
        <f t="shared" si="100"/>
        <v>410529.56904110964</v>
      </c>
      <c r="L308" s="36">
        <f t="shared" si="100"/>
        <v>410529.56904110964</v>
      </c>
    </row>
    <row r="309" spans="1:12" x14ac:dyDescent="0.25">
      <c r="A309" s="35" t="s">
        <v>60</v>
      </c>
      <c r="B309" s="17" t="s">
        <v>8</v>
      </c>
      <c r="C309" s="17">
        <f>'NO TOCAR'!$B$11</f>
        <v>237785.294016</v>
      </c>
      <c r="D309" s="17">
        <f>C309+'NO TOCAR'!$B$13</f>
        <v>248593.70678400001</v>
      </c>
      <c r="E309" s="17">
        <f>D309+'NO TOCAR'!$B$13</f>
        <v>259402.11955200002</v>
      </c>
      <c r="F309" s="17">
        <f>E309+'NO TOCAR'!$B$13</f>
        <v>270210.53232</v>
      </c>
      <c r="G309" s="17">
        <f>F309+'NO TOCAR'!$B$13</f>
        <v>281018.94508799998</v>
      </c>
      <c r="H309" s="17">
        <f>G309+'NO TOCAR'!$B$13</f>
        <v>291827.35785599996</v>
      </c>
      <c r="I309" s="17">
        <f>H309+'NO TOCAR'!$B$13</f>
        <v>302635.77062399994</v>
      </c>
      <c r="J309" s="17">
        <f>I309+'NO TOCAR'!$B$13+'NO TOCAR'!$B$13</f>
        <v>324252.5961599999</v>
      </c>
      <c r="K309" s="17">
        <f>J309+'NO TOCAR'!$B$13</f>
        <v>335061.00892799988</v>
      </c>
      <c r="L309" s="36">
        <f>K309+'NO TOCAR'!$B$13+'NO TOCAR'!$B$13</f>
        <v>356677.83446399984</v>
      </c>
    </row>
    <row r="310" spans="1:12" x14ac:dyDescent="0.25">
      <c r="A310" s="35"/>
      <c r="B310" s="17" t="s">
        <v>9</v>
      </c>
      <c r="C310" s="17">
        <f>(C309+C308+C307+C306)*$E$8</f>
        <v>505643.68664750963</v>
      </c>
      <c r="D310" s="17">
        <f t="shared" ref="D310:L310" si="101">(D309+D308+D307+D306)*$E$8</f>
        <v>530493.53020676516</v>
      </c>
      <c r="E310" s="17">
        <f t="shared" si="101"/>
        <v>555343.37376602064</v>
      </c>
      <c r="F310" s="17">
        <f t="shared" si="101"/>
        <v>580193.21732527611</v>
      </c>
      <c r="G310" s="17">
        <f t="shared" si="101"/>
        <v>605043.06088453159</v>
      </c>
      <c r="H310" s="17">
        <f t="shared" si="101"/>
        <v>629892.90444378706</v>
      </c>
      <c r="I310" s="17">
        <f t="shared" si="101"/>
        <v>654742.74800304254</v>
      </c>
      <c r="J310" s="17">
        <f t="shared" si="101"/>
        <v>704442.43512155348</v>
      </c>
      <c r="K310" s="17">
        <f t="shared" si="101"/>
        <v>729292.27868080896</v>
      </c>
      <c r="L310" s="36">
        <f t="shared" si="101"/>
        <v>778991.96579931991</v>
      </c>
    </row>
    <row r="311" spans="1:12" x14ac:dyDescent="0.25">
      <c r="A311" s="35"/>
      <c r="B311" s="17" t="s">
        <v>10</v>
      </c>
      <c r="C311" s="17">
        <f>'NO TOCAR'!$E$4</f>
        <v>16450</v>
      </c>
      <c r="D311" s="17">
        <f>'NO TOCAR'!$E$4</f>
        <v>16450</v>
      </c>
      <c r="E311" s="17">
        <f>'NO TOCAR'!$E$4</f>
        <v>16450</v>
      </c>
      <c r="F311" s="17">
        <f>'NO TOCAR'!$E$4</f>
        <v>16450</v>
      </c>
      <c r="G311" s="17">
        <f>'NO TOCAR'!$E$4</f>
        <v>16450</v>
      </c>
      <c r="H311" s="17">
        <f>'NO TOCAR'!$E$4</f>
        <v>16450</v>
      </c>
      <c r="I311" s="17">
        <f>'NO TOCAR'!$E$4</f>
        <v>16450</v>
      </c>
      <c r="J311" s="17">
        <f>'NO TOCAR'!$E$4</f>
        <v>16450</v>
      </c>
      <c r="K311" s="17">
        <f>'NO TOCAR'!$E$4</f>
        <v>16450</v>
      </c>
      <c r="L311" s="36">
        <f>'NO TOCAR'!$E$4</f>
        <v>16450</v>
      </c>
    </row>
    <row r="312" spans="1:12" x14ac:dyDescent="0.25">
      <c r="A312" s="35"/>
      <c r="B312" s="17" t="s">
        <v>11</v>
      </c>
      <c r="C312" s="17">
        <f>'NO TOCAR'!$B$15</f>
        <v>26911.909727999999</v>
      </c>
      <c r="D312" s="17">
        <f>'NO TOCAR'!$B$15</f>
        <v>26911.909727999999</v>
      </c>
      <c r="E312" s="17">
        <f>'NO TOCAR'!$B$15</f>
        <v>26911.909727999999</v>
      </c>
      <c r="F312" s="17">
        <f>'NO TOCAR'!$B$15</f>
        <v>26911.909727999999</v>
      </c>
      <c r="G312" s="17">
        <f>'NO TOCAR'!$B$15</f>
        <v>26911.909727999999</v>
      </c>
      <c r="H312" s="17">
        <f>'NO TOCAR'!$B$15</f>
        <v>26911.909727999999</v>
      </c>
      <c r="I312" s="17">
        <f>'NO TOCAR'!$B$15</f>
        <v>26911.909727999999</v>
      </c>
      <c r="J312" s="17">
        <f>'NO TOCAR'!$B$15</f>
        <v>26911.909727999999</v>
      </c>
      <c r="K312" s="17">
        <f>'NO TOCAR'!$B$15</f>
        <v>26911.909727999999</v>
      </c>
      <c r="L312" s="36">
        <f>'NO TOCAR'!$B$15</f>
        <v>26911.909727999999</v>
      </c>
    </row>
    <row r="313" spans="1:12" x14ac:dyDescent="0.25">
      <c r="A313" s="35"/>
      <c r="B313" s="17" t="s">
        <v>12</v>
      </c>
      <c r="C313" s="17">
        <f>'NO TOCAR'!$F$4</f>
        <v>6397.22</v>
      </c>
      <c r="D313" s="17">
        <f>'NO TOCAR'!$F$4</f>
        <v>6397.22</v>
      </c>
      <c r="E313" s="17">
        <f>'NO TOCAR'!$F$4</f>
        <v>6397.22</v>
      </c>
      <c r="F313" s="17">
        <f>'NO TOCAR'!$F$4</f>
        <v>6397.22</v>
      </c>
      <c r="G313" s="17">
        <f>'NO TOCAR'!$F$4</f>
        <v>6397.22</v>
      </c>
      <c r="H313" s="17">
        <f>'NO TOCAR'!$F$4</f>
        <v>6397.22</v>
      </c>
      <c r="I313" s="17">
        <f>'NO TOCAR'!$F$4</f>
        <v>6397.22</v>
      </c>
      <c r="J313" s="17">
        <f>'NO TOCAR'!$F$4</f>
        <v>6397.22</v>
      </c>
      <c r="K313" s="17">
        <f>'NO TOCAR'!$F$4</f>
        <v>6397.22</v>
      </c>
      <c r="L313" s="36">
        <f>'NO TOCAR'!$F$4</f>
        <v>6397.22</v>
      </c>
    </row>
    <row r="314" spans="1:12" x14ac:dyDescent="0.25">
      <c r="A314" s="35"/>
      <c r="B314" s="17" t="s">
        <v>13</v>
      </c>
      <c r="C314" s="17">
        <f>'NO TOCAR'!$B$17</f>
        <v>131933.68358400001</v>
      </c>
      <c r="D314" s="17">
        <f>'NO TOCAR'!$D$17</f>
        <v>61258.168511999997</v>
      </c>
      <c r="E314" s="17">
        <f>'NO TOCAR'!$F$17</f>
        <v>40722.394176000002</v>
      </c>
      <c r="F314" s="17"/>
      <c r="G314" s="17"/>
      <c r="H314" s="17"/>
      <c r="I314" s="17"/>
      <c r="J314" s="17"/>
      <c r="K314" s="17"/>
      <c r="L314" s="36"/>
    </row>
    <row r="315" spans="1:12" x14ac:dyDescent="0.25">
      <c r="A315" s="35"/>
      <c r="B315" s="17" t="s">
        <v>14</v>
      </c>
      <c r="C315" s="17">
        <f>'NO TOCAR'!$E$5</f>
        <v>12250</v>
      </c>
      <c r="D315" s="17">
        <f>'NO TOCAR'!$E$5</f>
        <v>12250</v>
      </c>
      <c r="E315" s="17">
        <f>'NO TOCAR'!$E$5</f>
        <v>12250</v>
      </c>
      <c r="F315" s="17">
        <f>'NO TOCAR'!$E$5</f>
        <v>12250</v>
      </c>
      <c r="G315" s="17">
        <f>'NO TOCAR'!$E$5</f>
        <v>12250</v>
      </c>
      <c r="H315" s="17">
        <f>'NO TOCAR'!$E$5</f>
        <v>12250</v>
      </c>
      <c r="I315" s="17">
        <f>'NO TOCAR'!$E$5</f>
        <v>12250</v>
      </c>
      <c r="J315" s="17">
        <f>'NO TOCAR'!$E$5</f>
        <v>12250</v>
      </c>
      <c r="K315" s="17">
        <f>'NO TOCAR'!$E$5</f>
        <v>12250</v>
      </c>
      <c r="L315" s="36">
        <f>'NO TOCAR'!$E$5</f>
        <v>12250</v>
      </c>
    </row>
    <row r="316" spans="1:12" x14ac:dyDescent="0.25">
      <c r="A316" s="35"/>
      <c r="B316" s="17" t="s">
        <v>15</v>
      </c>
      <c r="C316" s="17">
        <f>'NO TOCAR'!$B$19</f>
        <v>14429.372854400001</v>
      </c>
      <c r="D316" s="17">
        <f>'NO TOCAR'!$B$19</f>
        <v>14429.372854400001</v>
      </c>
      <c r="E316" s="17">
        <f>'NO TOCAR'!$B$19</f>
        <v>14429.372854400001</v>
      </c>
      <c r="F316" s="17">
        <f>'NO TOCAR'!$B$19</f>
        <v>14429.372854400001</v>
      </c>
      <c r="G316" s="17">
        <f>'NO TOCAR'!$B$19</f>
        <v>14429.372854400001</v>
      </c>
      <c r="H316" s="17">
        <f>'NO TOCAR'!$B$19</f>
        <v>14429.372854400001</v>
      </c>
      <c r="I316" s="17">
        <f>'NO TOCAR'!$B$19</f>
        <v>14429.372854400001</v>
      </c>
      <c r="J316" s="17">
        <f>'NO TOCAR'!$B$19</f>
        <v>14429.372854400001</v>
      </c>
      <c r="K316" s="17">
        <f>'NO TOCAR'!$B$19</f>
        <v>14429.372854400001</v>
      </c>
      <c r="L316" s="36">
        <f>'NO TOCAR'!$B$19</f>
        <v>14429.372854400001</v>
      </c>
    </row>
    <row r="317" spans="1:12" x14ac:dyDescent="0.25">
      <c r="A317" s="35"/>
      <c r="B317" s="17" t="s">
        <v>16</v>
      </c>
      <c r="C317" s="17">
        <f>'NO TOCAR'!$B$21</f>
        <v>72852.823583999998</v>
      </c>
      <c r="D317" s="17">
        <f>'NO TOCAR'!$B$21</f>
        <v>72852.823583999998</v>
      </c>
      <c r="E317" s="17">
        <f>'NO TOCAR'!$B$21</f>
        <v>72852.823583999998</v>
      </c>
      <c r="F317" s="17">
        <f>'NO TOCAR'!$B$21</f>
        <v>72852.823583999998</v>
      </c>
      <c r="G317" s="17">
        <f>'NO TOCAR'!$B$21</f>
        <v>72852.823583999998</v>
      </c>
      <c r="H317" s="17">
        <f>'NO TOCAR'!$B$21</f>
        <v>72852.823583999998</v>
      </c>
      <c r="I317" s="17">
        <f>'NO TOCAR'!$B$21</f>
        <v>72852.823583999998</v>
      </c>
      <c r="J317" s="17">
        <f>'NO TOCAR'!$B$21</f>
        <v>72852.823583999998</v>
      </c>
      <c r="K317" s="17">
        <f>'NO TOCAR'!$B$21</f>
        <v>72852.823583999998</v>
      </c>
      <c r="L317" s="36">
        <f>'NO TOCAR'!$B$21</f>
        <v>72852.823583999998</v>
      </c>
    </row>
    <row r="318" spans="1:12" x14ac:dyDescent="0.25">
      <c r="A318" s="35"/>
      <c r="B318" s="33" t="s">
        <v>17</v>
      </c>
      <c r="C318" s="33">
        <f>SUM(C306:C317)</f>
        <v>2050977.9130166834</v>
      </c>
      <c r="D318" s="33">
        <f t="shared" ref="D318:L318" si="102">SUM(D306:D317)</f>
        <v>2067276.8504020781</v>
      </c>
      <c r="E318" s="33">
        <f t="shared" si="102"/>
        <v>2133715.5285234721</v>
      </c>
      <c r="F318" s="33">
        <f t="shared" si="102"/>
        <v>2179967.5868048663</v>
      </c>
      <c r="G318" s="33">
        <f t="shared" si="102"/>
        <v>2266942.0392622608</v>
      </c>
      <c r="H318" s="33">
        <f t="shared" si="102"/>
        <v>2353916.4917196548</v>
      </c>
      <c r="I318" s="33">
        <f t="shared" si="102"/>
        <v>2440890.9441770487</v>
      </c>
      <c r="J318" s="33">
        <f t="shared" si="102"/>
        <v>2614839.8490918376</v>
      </c>
      <c r="K318" s="33">
        <f t="shared" si="102"/>
        <v>2701814.3015492316</v>
      </c>
      <c r="L318" s="40">
        <f t="shared" si="102"/>
        <v>2875763.2064640196</v>
      </c>
    </row>
    <row r="319" spans="1:12" x14ac:dyDescent="0.25">
      <c r="A319" s="35"/>
      <c r="B319" s="17" t="s">
        <v>18</v>
      </c>
      <c r="C319" s="17">
        <f>(C314+C313+C312+C311+C310+C309+C308+C307+C306)*21%</f>
        <v>409803.60048143956</v>
      </c>
      <c r="D319" s="17">
        <f t="shared" ref="D319:L319" si="103">(D314+D313+D312+D311+D310+D309+D308+D307+D306)*21%</f>
        <v>413226.3773323723</v>
      </c>
      <c r="E319" s="17">
        <f t="shared" si="103"/>
        <v>427178.49973786512</v>
      </c>
      <c r="F319" s="17">
        <f t="shared" si="103"/>
        <v>436891.43197695795</v>
      </c>
      <c r="G319" s="17">
        <f t="shared" si="103"/>
        <v>455156.06699301064</v>
      </c>
      <c r="H319" s="17">
        <f t="shared" si="103"/>
        <v>473420.70200906345</v>
      </c>
      <c r="I319" s="17">
        <f t="shared" si="103"/>
        <v>491685.33702511631</v>
      </c>
      <c r="J319" s="17">
        <f t="shared" si="103"/>
        <v>528214.60705722182</v>
      </c>
      <c r="K319" s="17">
        <f t="shared" si="103"/>
        <v>546479.24207327457</v>
      </c>
      <c r="L319" s="36">
        <f t="shared" si="103"/>
        <v>583008.51210538007</v>
      </c>
    </row>
    <row r="320" spans="1:12" x14ac:dyDescent="0.25">
      <c r="A320" s="35"/>
      <c r="B320" s="17" t="s">
        <v>19</v>
      </c>
      <c r="C320" s="17">
        <f>(C314+C313+C312+C311+C310+C309+C308+C307+C306)*7%</f>
        <v>136601.20016047987</v>
      </c>
      <c r="D320" s="17">
        <f t="shared" ref="D320:L320" si="104">(D314+D313+D312+D311+D310+D309+D308+D307+D306)*7%</f>
        <v>137742.12577745746</v>
      </c>
      <c r="E320" s="17">
        <f t="shared" si="104"/>
        <v>142392.83324595506</v>
      </c>
      <c r="F320" s="17">
        <f t="shared" si="104"/>
        <v>145630.47732565267</v>
      </c>
      <c r="G320" s="17">
        <f t="shared" si="104"/>
        <v>151718.68899767022</v>
      </c>
      <c r="H320" s="17">
        <f t="shared" si="104"/>
        <v>157806.90066968784</v>
      </c>
      <c r="I320" s="17">
        <f t="shared" si="104"/>
        <v>163895.11234170545</v>
      </c>
      <c r="J320" s="17">
        <f t="shared" si="104"/>
        <v>176071.53568574062</v>
      </c>
      <c r="K320" s="17">
        <f t="shared" si="104"/>
        <v>182159.74735775823</v>
      </c>
      <c r="L320" s="36">
        <f t="shared" si="104"/>
        <v>194336.17070179339</v>
      </c>
    </row>
    <row r="321" spans="1:12" x14ac:dyDescent="0.25">
      <c r="A321" s="35"/>
      <c r="B321" s="17" t="s">
        <v>20</v>
      </c>
      <c r="C321" s="17">
        <f>'NO TOCAR'!$B$22</f>
        <v>1429.82</v>
      </c>
      <c r="D321" s="17">
        <f>'NO TOCAR'!$B$22</f>
        <v>1429.82</v>
      </c>
      <c r="E321" s="17">
        <f>'NO TOCAR'!$B$22</f>
        <v>1429.82</v>
      </c>
      <c r="F321" s="17">
        <f>'NO TOCAR'!$B$22</f>
        <v>1429.82</v>
      </c>
      <c r="G321" s="17">
        <f>'NO TOCAR'!$B$22</f>
        <v>1429.82</v>
      </c>
      <c r="H321" s="17">
        <f>'NO TOCAR'!$B$22</f>
        <v>1429.82</v>
      </c>
      <c r="I321" s="17">
        <f>'NO TOCAR'!$B$22</f>
        <v>1429.82</v>
      </c>
      <c r="J321" s="17">
        <f>'NO TOCAR'!$B$22</f>
        <v>1429.82</v>
      </c>
      <c r="K321" s="17">
        <f>'NO TOCAR'!$B$22</f>
        <v>1429.82</v>
      </c>
      <c r="L321" s="36">
        <f>'NO TOCAR'!$B$22</f>
        <v>1429.82</v>
      </c>
    </row>
    <row r="322" spans="1:12" x14ac:dyDescent="0.25">
      <c r="A322" s="35"/>
      <c r="B322" s="17" t="s">
        <v>220</v>
      </c>
      <c r="C322" s="17">
        <f>(C306+C307+C308+C309+C310+C311+C312+C313+C314)*1%</f>
        <v>19514.457165782835</v>
      </c>
      <c r="D322" s="17">
        <f t="shared" ref="D322:L322" si="105">(D306+D307+D308+D309+D310+D311+D312+D313+D314)*1%</f>
        <v>19677.446539636781</v>
      </c>
      <c r="E322" s="17">
        <f t="shared" si="105"/>
        <v>20341.833320850721</v>
      </c>
      <c r="F322" s="17">
        <f t="shared" si="105"/>
        <v>20804.353903664662</v>
      </c>
      <c r="G322" s="17">
        <f t="shared" si="105"/>
        <v>21674.098428238609</v>
      </c>
      <c r="H322" s="17">
        <f t="shared" si="105"/>
        <v>22543.842952812549</v>
      </c>
      <c r="I322" s="17">
        <f t="shared" si="105"/>
        <v>23413.587477386489</v>
      </c>
      <c r="J322" s="17">
        <f t="shared" si="105"/>
        <v>25153.076526534376</v>
      </c>
      <c r="K322" s="17">
        <f t="shared" si="105"/>
        <v>26022.821051108316</v>
      </c>
      <c r="L322" s="17">
        <f t="shared" si="105"/>
        <v>27762.310100256196</v>
      </c>
    </row>
    <row r="323" spans="1:12" x14ac:dyDescent="0.25">
      <c r="A323" s="35"/>
      <c r="B323" s="33" t="s">
        <v>22</v>
      </c>
      <c r="C323" s="33">
        <f>SUM(C319:C322)</f>
        <v>567349.07780770224</v>
      </c>
      <c r="D323" s="33">
        <f t="shared" ref="D323:L323" si="106">SUM(D319:D322)</f>
        <v>572075.7696494665</v>
      </c>
      <c r="E323" s="33">
        <f t="shared" si="106"/>
        <v>591342.98630467092</v>
      </c>
      <c r="F323" s="33">
        <f t="shared" si="106"/>
        <v>604756.08320627525</v>
      </c>
      <c r="G323" s="33">
        <f t="shared" si="106"/>
        <v>629978.67441891949</v>
      </c>
      <c r="H323" s="33">
        <f t="shared" si="106"/>
        <v>655201.26563156385</v>
      </c>
      <c r="I323" s="33">
        <f t="shared" si="106"/>
        <v>680423.8568442082</v>
      </c>
      <c r="J323" s="33">
        <f t="shared" si="106"/>
        <v>730869.0392694968</v>
      </c>
      <c r="K323" s="33">
        <f t="shared" si="106"/>
        <v>756091.63048214104</v>
      </c>
      <c r="L323" s="33">
        <f t="shared" si="106"/>
        <v>806536.81290742964</v>
      </c>
    </row>
    <row r="324" spans="1:12" ht="15.75" thickBot="1" x14ac:dyDescent="0.3">
      <c r="A324" s="42"/>
      <c r="B324" s="52" t="s">
        <v>21</v>
      </c>
      <c r="C324" s="52">
        <f>C318-C323</f>
        <v>1483628.8352089813</v>
      </c>
      <c r="D324" s="52">
        <f t="shared" ref="D324:L324" si="107">D318-D323</f>
        <v>1495201.0807526116</v>
      </c>
      <c r="E324" s="52">
        <f t="shared" si="107"/>
        <v>1542372.5422188011</v>
      </c>
      <c r="F324" s="52">
        <f t="shared" si="107"/>
        <v>1575211.5035985911</v>
      </c>
      <c r="G324" s="52">
        <f t="shared" si="107"/>
        <v>1636963.3648433413</v>
      </c>
      <c r="H324" s="52">
        <f t="shared" si="107"/>
        <v>1698715.2260880908</v>
      </c>
      <c r="I324" s="52">
        <f t="shared" si="107"/>
        <v>1760467.0873328405</v>
      </c>
      <c r="J324" s="52">
        <f t="shared" si="107"/>
        <v>1883970.809822341</v>
      </c>
      <c r="K324" s="52">
        <f t="shared" si="107"/>
        <v>1945722.6710670907</v>
      </c>
      <c r="L324" s="53">
        <f t="shared" si="107"/>
        <v>2069226.39355659</v>
      </c>
    </row>
    <row r="325" spans="1:12" ht="15.75" thickBot="1" x14ac:dyDescent="0.3"/>
    <row r="326" spans="1:12" x14ac:dyDescent="0.25">
      <c r="A326" s="18"/>
      <c r="B326" s="43" t="s">
        <v>0</v>
      </c>
      <c r="C326" s="44">
        <v>3096.68</v>
      </c>
      <c r="D326" s="19"/>
      <c r="E326" s="19"/>
      <c r="F326" s="19"/>
      <c r="G326" s="19"/>
      <c r="H326" s="19"/>
      <c r="I326" s="19"/>
      <c r="J326" s="19"/>
      <c r="K326" s="19"/>
      <c r="L326" s="20"/>
    </row>
    <row r="327" spans="1:12" x14ac:dyDescent="0.25">
      <c r="A327" s="37" t="s">
        <v>147</v>
      </c>
      <c r="B327" s="30" t="s">
        <v>132</v>
      </c>
      <c r="C327" s="30" t="s">
        <v>148</v>
      </c>
      <c r="D327" s="30" t="s">
        <v>149</v>
      </c>
      <c r="E327" s="30" t="s">
        <v>150</v>
      </c>
      <c r="F327" s="30" t="s">
        <v>151</v>
      </c>
      <c r="G327" s="30" t="s">
        <v>152</v>
      </c>
      <c r="H327" s="30"/>
      <c r="I327" s="30"/>
      <c r="J327" s="30"/>
      <c r="K327" s="30"/>
      <c r="L327" s="38"/>
    </row>
    <row r="328" spans="1:12" x14ac:dyDescent="0.25">
      <c r="A328" s="37" t="s">
        <v>1</v>
      </c>
      <c r="B328" s="30">
        <v>40</v>
      </c>
      <c r="C328" s="30">
        <v>40</v>
      </c>
      <c r="D328" s="30">
        <v>40</v>
      </c>
      <c r="E328" s="30">
        <v>40</v>
      </c>
      <c r="F328" s="30">
        <v>40</v>
      </c>
      <c r="G328" s="30">
        <v>40</v>
      </c>
      <c r="H328" s="30"/>
      <c r="I328" s="30"/>
      <c r="J328" s="30"/>
      <c r="K328" s="30"/>
      <c r="L328" s="38"/>
    </row>
    <row r="329" spans="1:12" x14ac:dyDescent="0.25">
      <c r="A329" s="35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36"/>
    </row>
    <row r="330" spans="1:12" x14ac:dyDescent="0.25">
      <c r="A330" s="35"/>
      <c r="B330" s="28" t="s">
        <v>3</v>
      </c>
      <c r="C330" s="17">
        <v>4</v>
      </c>
      <c r="D330" s="17">
        <v>6</v>
      </c>
      <c r="E330" s="17">
        <v>9</v>
      </c>
      <c r="F330" s="17">
        <v>11</v>
      </c>
      <c r="G330" s="17">
        <v>14</v>
      </c>
      <c r="H330" s="17">
        <v>16</v>
      </c>
      <c r="I330" s="17">
        <v>19</v>
      </c>
      <c r="J330" s="17">
        <v>21</v>
      </c>
      <c r="K330" s="17">
        <v>23</v>
      </c>
      <c r="L330" s="36" t="s">
        <v>4</v>
      </c>
    </row>
    <row r="331" spans="1:12" x14ac:dyDescent="0.25">
      <c r="A331" s="35" t="s">
        <v>37</v>
      </c>
      <c r="B331" s="28" t="s">
        <v>2</v>
      </c>
      <c r="C331" s="31">
        <v>0.2</v>
      </c>
      <c r="D331" s="31">
        <v>0.3</v>
      </c>
      <c r="E331" s="31">
        <v>0.4</v>
      </c>
      <c r="F331" s="31">
        <v>0.5</v>
      </c>
      <c r="G331" s="31">
        <v>0.6</v>
      </c>
      <c r="H331" s="31">
        <v>0.7</v>
      </c>
      <c r="I331" s="31">
        <v>0.8</v>
      </c>
      <c r="J331" s="31">
        <v>1</v>
      </c>
      <c r="K331" s="31">
        <v>1.1000000000000001</v>
      </c>
      <c r="L331" s="39">
        <v>1.3</v>
      </c>
    </row>
    <row r="332" spans="1:12" ht="18.75" x14ac:dyDescent="0.3">
      <c r="A332" s="35"/>
      <c r="B332" s="28" t="s">
        <v>7</v>
      </c>
      <c r="C332" s="32">
        <v>0.1</v>
      </c>
      <c r="D332" s="31">
        <v>0.2</v>
      </c>
      <c r="E332" s="31">
        <v>0.4</v>
      </c>
      <c r="F332" s="31">
        <v>0.8</v>
      </c>
      <c r="G332" s="31"/>
      <c r="H332" s="31"/>
      <c r="I332" s="31"/>
      <c r="J332" s="31"/>
      <c r="K332" s="31"/>
      <c r="L332" s="39"/>
    </row>
    <row r="333" spans="1:12" x14ac:dyDescent="0.25">
      <c r="A333" s="35" t="s">
        <v>63</v>
      </c>
      <c r="B333" s="17" t="s">
        <v>5</v>
      </c>
      <c r="C333" s="47">
        <f>('NO TOCAR'!$B$9*$C$326)</f>
        <v>1142053.1121160663</v>
      </c>
      <c r="D333" s="47">
        <f>('NO TOCAR'!$B$9*$C$326)</f>
        <v>1142053.1121160663</v>
      </c>
      <c r="E333" s="47">
        <f>('NO TOCAR'!$B$9*$C$326)</f>
        <v>1142053.1121160663</v>
      </c>
      <c r="F333" s="17">
        <f>('NO TOCAR'!$B$9*$C$326)</f>
        <v>1142053.1121160663</v>
      </c>
      <c r="G333" s="17">
        <f>('NO TOCAR'!$B$9*$C$326)</f>
        <v>1142053.1121160663</v>
      </c>
      <c r="H333" s="17">
        <f>('NO TOCAR'!$B$9*$C$326)</f>
        <v>1142053.1121160663</v>
      </c>
      <c r="I333" s="17">
        <f>('NO TOCAR'!$B$9*$C$326)</f>
        <v>1142053.1121160663</v>
      </c>
      <c r="J333" s="17">
        <f>('NO TOCAR'!$B$9*$C$326)</f>
        <v>1142053.1121160663</v>
      </c>
      <c r="K333" s="17">
        <f>('NO TOCAR'!$B$9*$C$326)</f>
        <v>1142053.1121160663</v>
      </c>
      <c r="L333" s="36">
        <f>('NO TOCAR'!$B$9*$C$326)</f>
        <v>1142053.1121160663</v>
      </c>
    </row>
    <row r="334" spans="1:12" x14ac:dyDescent="0.25">
      <c r="A334" s="35" t="s">
        <v>64</v>
      </c>
      <c r="B334" s="17" t="s">
        <v>6</v>
      </c>
      <c r="C334" s="47">
        <f>C333*C331</f>
        <v>228410.62242321327</v>
      </c>
      <c r="D334" s="47">
        <f>D333*D331</f>
        <v>342615.93363481987</v>
      </c>
      <c r="E334" s="47">
        <f t="shared" ref="E334:L334" si="108">E333*E331</f>
        <v>456821.24484642653</v>
      </c>
      <c r="F334" s="17">
        <f t="shared" si="108"/>
        <v>571026.55605803314</v>
      </c>
      <c r="G334" s="17">
        <f t="shared" si="108"/>
        <v>685231.86726963974</v>
      </c>
      <c r="H334" s="17">
        <f t="shared" si="108"/>
        <v>799437.17848124634</v>
      </c>
      <c r="I334" s="17">
        <f t="shared" si="108"/>
        <v>913642.48969285307</v>
      </c>
      <c r="J334" s="17">
        <f t="shared" si="108"/>
        <v>1142053.1121160663</v>
      </c>
      <c r="K334" s="17">
        <f t="shared" si="108"/>
        <v>1256258.423327673</v>
      </c>
      <c r="L334" s="36">
        <f t="shared" si="108"/>
        <v>1484669.0457508862</v>
      </c>
    </row>
    <row r="335" spans="1:12" x14ac:dyDescent="0.25">
      <c r="A335" s="35" t="s">
        <v>65</v>
      </c>
      <c r="B335" s="17" t="s">
        <v>7</v>
      </c>
      <c r="C335" s="47">
        <f>C333*$C$332</f>
        <v>114205.31121160663</v>
      </c>
      <c r="D335" s="47">
        <f t="shared" ref="D335:L335" si="109">D333*$C$332</f>
        <v>114205.31121160663</v>
      </c>
      <c r="E335" s="47">
        <f t="shared" si="109"/>
        <v>114205.31121160663</v>
      </c>
      <c r="F335" s="17">
        <f t="shared" si="109"/>
        <v>114205.31121160663</v>
      </c>
      <c r="G335" s="17">
        <f t="shared" si="109"/>
        <v>114205.31121160663</v>
      </c>
      <c r="H335" s="17">
        <f t="shared" si="109"/>
        <v>114205.31121160663</v>
      </c>
      <c r="I335" s="17">
        <f t="shared" si="109"/>
        <v>114205.31121160663</v>
      </c>
      <c r="J335" s="17">
        <f t="shared" si="109"/>
        <v>114205.31121160663</v>
      </c>
      <c r="K335" s="17">
        <f t="shared" si="109"/>
        <v>114205.31121160663</v>
      </c>
      <c r="L335" s="36">
        <f t="shared" si="109"/>
        <v>114205.31121160663</v>
      </c>
    </row>
    <row r="336" spans="1:12" x14ac:dyDescent="0.25">
      <c r="A336" s="35" t="s">
        <v>66</v>
      </c>
      <c r="B336" s="17" t="s">
        <v>8</v>
      </c>
      <c r="C336" s="47">
        <f>'NO TOCAR'!$C$11</f>
        <v>380456.47042559995</v>
      </c>
      <c r="D336" s="47">
        <f>'NO TOCAR'!$C$11+'NO TOCAR'!$C$13</f>
        <v>397749.93085439998</v>
      </c>
      <c r="E336" s="47">
        <f>D336+'NO TOCAR'!$C$13</f>
        <v>415043.39128320001</v>
      </c>
      <c r="F336" s="17">
        <f>E336+'NO TOCAR'!$C$13</f>
        <v>432336.85171200003</v>
      </c>
      <c r="G336" s="17">
        <f>F336+'NO TOCAR'!$C$13</f>
        <v>449630.31214080006</v>
      </c>
      <c r="H336" s="17">
        <f>G336+'NO TOCAR'!$C$13</f>
        <v>466923.77256960009</v>
      </c>
      <c r="I336" s="17">
        <f>H336+'NO TOCAR'!$C$13</f>
        <v>484217.23299840011</v>
      </c>
      <c r="J336" s="17">
        <f>I336+'NO TOCAR'!$C$13+'NO TOCAR'!$C$13</f>
        <v>518804.15385600016</v>
      </c>
      <c r="K336" s="17">
        <f>J336+'NO TOCAR'!$C$13</f>
        <v>536097.61428480013</v>
      </c>
      <c r="L336" s="36">
        <f>K336+'NO TOCAR'!$C$13+'NO TOCAR'!$C$13</f>
        <v>570684.53514240007</v>
      </c>
    </row>
    <row r="337" spans="1:12" x14ac:dyDescent="0.25">
      <c r="A337" s="35" t="s">
        <v>67</v>
      </c>
      <c r="B337" s="17" t="s">
        <v>9</v>
      </c>
      <c r="C337" s="47">
        <f>(C336+C335+C334+C333)*$E$8</f>
        <v>746050.20647059451</v>
      </c>
      <c r="D337" s="47">
        <f t="shared" ref="D337:L337" si="110">(D336+D335+D334+D333)*$E$8</f>
        <v>798649.71512675716</v>
      </c>
      <c r="E337" s="47">
        <f t="shared" si="110"/>
        <v>851249.22378291981</v>
      </c>
      <c r="F337" s="17">
        <f t="shared" si="110"/>
        <v>903848.73243908258</v>
      </c>
      <c r="G337" s="17">
        <f t="shared" si="110"/>
        <v>956448.24109524512</v>
      </c>
      <c r="H337" s="17">
        <f t="shared" si="110"/>
        <v>1009047.7497514077</v>
      </c>
      <c r="I337" s="17">
        <f t="shared" si="110"/>
        <v>1061647.2584075704</v>
      </c>
      <c r="J337" s="17">
        <f t="shared" si="110"/>
        <v>1166846.2757198957</v>
      </c>
      <c r="K337" s="17">
        <f t="shared" si="110"/>
        <v>1219445.7843760585</v>
      </c>
      <c r="L337" s="36">
        <f t="shared" si="110"/>
        <v>1324644.8016883838</v>
      </c>
    </row>
    <row r="338" spans="1:12" x14ac:dyDescent="0.25">
      <c r="A338" s="35" t="s">
        <v>68</v>
      </c>
      <c r="B338" s="17" t="s">
        <v>10</v>
      </c>
      <c r="C338" s="47">
        <f>('NO TOCAR'!$E$4)*2</f>
        <v>32900</v>
      </c>
      <c r="D338" s="47">
        <f>('NO TOCAR'!$E$4)*2</f>
        <v>32900</v>
      </c>
      <c r="E338" s="47">
        <f>('NO TOCAR'!$E$4)*2</f>
        <v>32900</v>
      </c>
      <c r="F338" s="17">
        <f>('NO TOCAR'!$E$4)*2</f>
        <v>32900</v>
      </c>
      <c r="G338" s="17">
        <f>('NO TOCAR'!$E$4)*2</f>
        <v>32900</v>
      </c>
      <c r="H338" s="17">
        <f>('NO TOCAR'!$E$4)*2</f>
        <v>32900</v>
      </c>
      <c r="I338" s="17">
        <f>('NO TOCAR'!$E$4)*2</f>
        <v>32900</v>
      </c>
      <c r="J338" s="17">
        <f>('NO TOCAR'!$E$4)*2</f>
        <v>32900</v>
      </c>
      <c r="K338" s="17">
        <f>('NO TOCAR'!$E$4)*2</f>
        <v>32900</v>
      </c>
      <c r="L338" s="36">
        <f>('NO TOCAR'!$E$4)*2</f>
        <v>32900</v>
      </c>
    </row>
    <row r="339" spans="1:12" x14ac:dyDescent="0.25">
      <c r="A339" s="35"/>
      <c r="B339" s="17" t="s">
        <v>11</v>
      </c>
      <c r="C339" s="47">
        <f>('NO TOCAR'!$B$15)*2</f>
        <v>53823.819455999997</v>
      </c>
      <c r="D339" s="47">
        <f>('NO TOCAR'!$B$15)*2</f>
        <v>53823.819455999997</v>
      </c>
      <c r="E339" s="47">
        <f>('NO TOCAR'!$B$15)*2</f>
        <v>53823.819455999997</v>
      </c>
      <c r="F339" s="17">
        <f>('NO TOCAR'!$B$15)*2</f>
        <v>53823.819455999997</v>
      </c>
      <c r="G339" s="17">
        <f>('NO TOCAR'!$B$15)*2</f>
        <v>53823.819455999997</v>
      </c>
      <c r="H339" s="17">
        <f>('NO TOCAR'!$B$15)*2</f>
        <v>53823.819455999997</v>
      </c>
      <c r="I339" s="17">
        <f>('NO TOCAR'!$B$15)*2</f>
        <v>53823.819455999997</v>
      </c>
      <c r="J339" s="17">
        <f>('NO TOCAR'!$B$15)*2</f>
        <v>53823.819455999997</v>
      </c>
      <c r="K339" s="17">
        <f>('NO TOCAR'!$B$15)*2</f>
        <v>53823.819455999997</v>
      </c>
      <c r="L339" s="36">
        <f>('NO TOCAR'!$B$15)*2</f>
        <v>53823.819455999997</v>
      </c>
    </row>
    <row r="340" spans="1:12" x14ac:dyDescent="0.25">
      <c r="A340" s="35"/>
      <c r="B340" s="17" t="s">
        <v>12</v>
      </c>
      <c r="C340" s="47">
        <f>('NO TOCAR'!$F$4)*2</f>
        <v>12794.44</v>
      </c>
      <c r="D340" s="47">
        <f>('NO TOCAR'!$F$4)*2</f>
        <v>12794.44</v>
      </c>
      <c r="E340" s="47">
        <f>('NO TOCAR'!$F$4)*2</f>
        <v>12794.44</v>
      </c>
      <c r="F340" s="17">
        <f>('NO TOCAR'!$F$4)*2</f>
        <v>12794.44</v>
      </c>
      <c r="G340" s="17">
        <f>('NO TOCAR'!$F$4)*2</f>
        <v>12794.44</v>
      </c>
      <c r="H340" s="17">
        <f>('NO TOCAR'!$F$4)*2</f>
        <v>12794.44</v>
      </c>
      <c r="I340" s="17">
        <f>('NO TOCAR'!$F$4)*2</f>
        <v>12794.44</v>
      </c>
      <c r="J340" s="17">
        <f>('NO TOCAR'!$F$4)*2</f>
        <v>12794.44</v>
      </c>
      <c r="K340" s="17">
        <f>('NO TOCAR'!$F$4)*2</f>
        <v>12794.44</v>
      </c>
      <c r="L340" s="36">
        <f>('NO TOCAR'!$F$4)*2</f>
        <v>12794.44</v>
      </c>
    </row>
    <row r="341" spans="1:12" x14ac:dyDescent="0.25">
      <c r="A341" s="35"/>
      <c r="B341" s="17" t="s">
        <v>13</v>
      </c>
      <c r="C341" s="47">
        <f>'NO TOCAR'!$B$17</f>
        <v>131933.68358400001</v>
      </c>
      <c r="D341" s="47">
        <f>'NO TOCAR'!$D$17</f>
        <v>61258.168511999997</v>
      </c>
      <c r="E341" s="47">
        <f>'NO TOCAR'!$F$17</f>
        <v>40722.394176000002</v>
      </c>
      <c r="F341" s="17"/>
      <c r="G341" s="17"/>
      <c r="H341" s="17"/>
      <c r="I341" s="17"/>
      <c r="J341" s="17"/>
      <c r="K341" s="17"/>
      <c r="L341" s="36"/>
    </row>
    <row r="342" spans="1:12" x14ac:dyDescent="0.25">
      <c r="A342" s="35"/>
      <c r="B342" s="17" t="s">
        <v>14</v>
      </c>
      <c r="C342" s="47">
        <f>('NO TOCAR'!$E$5)*2</f>
        <v>24500</v>
      </c>
      <c r="D342" s="47">
        <f>('NO TOCAR'!$E$5)*2</f>
        <v>24500</v>
      </c>
      <c r="E342" s="47">
        <f>('NO TOCAR'!$E$5)*2</f>
        <v>24500</v>
      </c>
      <c r="F342" s="17">
        <f>('NO TOCAR'!$E$5)*2</f>
        <v>24500</v>
      </c>
      <c r="G342" s="17">
        <f>('NO TOCAR'!$E$5)*2</f>
        <v>24500</v>
      </c>
      <c r="H342" s="17">
        <f>('NO TOCAR'!$E$5)*2</f>
        <v>24500</v>
      </c>
      <c r="I342" s="17">
        <f>('NO TOCAR'!$E$5)*2</f>
        <v>24500</v>
      </c>
      <c r="J342" s="17">
        <f>('NO TOCAR'!$E$5)*2</f>
        <v>24500</v>
      </c>
      <c r="K342" s="17">
        <f>('NO TOCAR'!$E$5)*2</f>
        <v>24500</v>
      </c>
      <c r="L342" s="36">
        <f>('NO TOCAR'!$E$5)*2</f>
        <v>24500</v>
      </c>
    </row>
    <row r="343" spans="1:12" x14ac:dyDescent="0.25">
      <c r="A343" s="35"/>
      <c r="B343" s="17" t="s">
        <v>15</v>
      </c>
      <c r="C343" s="47">
        <f>('NO TOCAR'!$B$19)*2</f>
        <v>28858.745708800001</v>
      </c>
      <c r="D343" s="47">
        <f>('NO TOCAR'!$B$19)*2</f>
        <v>28858.745708800001</v>
      </c>
      <c r="E343" s="47">
        <f>('NO TOCAR'!$B$19)*2</f>
        <v>28858.745708800001</v>
      </c>
      <c r="F343" s="17">
        <f>('NO TOCAR'!$B$19)*2</f>
        <v>28858.745708800001</v>
      </c>
      <c r="G343" s="17">
        <f>('NO TOCAR'!$B$19)*2</f>
        <v>28858.745708800001</v>
      </c>
      <c r="H343" s="17">
        <f>('NO TOCAR'!$B$19)*2</f>
        <v>28858.745708800001</v>
      </c>
      <c r="I343" s="17">
        <f>('NO TOCAR'!$B$19)*2</f>
        <v>28858.745708800001</v>
      </c>
      <c r="J343" s="17">
        <f>('NO TOCAR'!$B$19)*2</f>
        <v>28858.745708800001</v>
      </c>
      <c r="K343" s="17">
        <f>('NO TOCAR'!$B$19)*2</f>
        <v>28858.745708800001</v>
      </c>
      <c r="L343" s="36">
        <f>('NO TOCAR'!$B$19)*2</f>
        <v>28858.745708800001</v>
      </c>
    </row>
    <row r="344" spans="1:12" x14ac:dyDescent="0.25">
      <c r="A344" s="35"/>
      <c r="B344" s="17" t="s">
        <v>16</v>
      </c>
      <c r="C344" s="47">
        <f>('NO TOCAR'!$B$21)*2</f>
        <v>145705.647168</v>
      </c>
      <c r="D344" s="47">
        <f>('NO TOCAR'!$B$21)*2</f>
        <v>145705.647168</v>
      </c>
      <c r="E344" s="47">
        <f>('NO TOCAR'!$B$21)*2</f>
        <v>145705.647168</v>
      </c>
      <c r="F344" s="17">
        <f>('NO TOCAR'!$B$21)*2</f>
        <v>145705.647168</v>
      </c>
      <c r="G344" s="17">
        <f>('NO TOCAR'!$B$21)*2</f>
        <v>145705.647168</v>
      </c>
      <c r="H344" s="17">
        <f>('NO TOCAR'!$B$21)*2</f>
        <v>145705.647168</v>
      </c>
      <c r="I344" s="17">
        <f>('NO TOCAR'!$B$21)*2</f>
        <v>145705.647168</v>
      </c>
      <c r="J344" s="17">
        <f>('NO TOCAR'!$B$21)*2</f>
        <v>145705.647168</v>
      </c>
      <c r="K344" s="17">
        <f>('NO TOCAR'!$B$21)*2</f>
        <v>145705.647168</v>
      </c>
      <c r="L344" s="36">
        <f>('NO TOCAR'!$B$21)*2</f>
        <v>145705.647168</v>
      </c>
    </row>
    <row r="345" spans="1:12" x14ac:dyDescent="0.25">
      <c r="A345" s="35"/>
      <c r="B345" s="33" t="s">
        <v>17</v>
      </c>
      <c r="C345" s="47">
        <f>SUM(C333:C344)</f>
        <v>3041692.0585638806</v>
      </c>
      <c r="D345" s="47">
        <f t="shared" ref="D345:L345" si="111">SUM(D333:D344)</f>
        <v>3155114.8237884492</v>
      </c>
      <c r="E345" s="47">
        <f t="shared" si="111"/>
        <v>3318677.3297490189</v>
      </c>
      <c r="F345" s="33">
        <f t="shared" si="111"/>
        <v>3462053.2158695888</v>
      </c>
      <c r="G345" s="33">
        <f t="shared" si="111"/>
        <v>3646151.4961661575</v>
      </c>
      <c r="H345" s="33">
        <f t="shared" si="111"/>
        <v>3830249.7764627272</v>
      </c>
      <c r="I345" s="33">
        <f t="shared" si="111"/>
        <v>4014348.056759296</v>
      </c>
      <c r="J345" s="33">
        <f t="shared" si="111"/>
        <v>4382544.6173524354</v>
      </c>
      <c r="K345" s="33">
        <f t="shared" si="111"/>
        <v>4566642.8976490051</v>
      </c>
      <c r="L345" s="40">
        <f t="shared" si="111"/>
        <v>4934839.4582421435</v>
      </c>
    </row>
    <row r="346" spans="1:12" x14ac:dyDescent="0.25">
      <c r="A346" s="35"/>
      <c r="B346" s="17" t="s">
        <v>18</v>
      </c>
      <c r="C346" s="47">
        <f>(C341+C340+C339+C338+C337+C336+C335+C334+C333)*21%</f>
        <v>596951.80979428685</v>
      </c>
      <c r="D346" s="47">
        <f t="shared" ref="D346:L346" si="112">(D341+D340+D339+D338+D337+D336+D335+D334+D333)*21%</f>
        <v>620770.59049144643</v>
      </c>
      <c r="E346" s="47">
        <f t="shared" si="112"/>
        <v>655118.71674316598</v>
      </c>
      <c r="F346" s="17">
        <f t="shared" si="112"/>
        <v>685227.6528284857</v>
      </c>
      <c r="G346" s="17">
        <f t="shared" si="112"/>
        <v>723888.29169076507</v>
      </c>
      <c r="H346" s="17">
        <f t="shared" si="112"/>
        <v>762548.93055304466</v>
      </c>
      <c r="I346" s="17">
        <f t="shared" si="112"/>
        <v>801209.56941532425</v>
      </c>
      <c r="J346" s="17">
        <f t="shared" si="112"/>
        <v>878530.84713988332</v>
      </c>
      <c r="K346" s="17">
        <f t="shared" si="112"/>
        <v>917191.48600216303</v>
      </c>
      <c r="L346" s="36">
        <f t="shared" si="112"/>
        <v>994512.76372672187</v>
      </c>
    </row>
    <row r="347" spans="1:12" x14ac:dyDescent="0.25">
      <c r="A347" s="35"/>
      <c r="B347" s="17" t="s">
        <v>19</v>
      </c>
      <c r="C347" s="47">
        <f>(C341+C340+C339+C338+C337+C336+C335+C334+C333)*7%</f>
        <v>198983.93659809566</v>
      </c>
      <c r="D347" s="47">
        <f t="shared" ref="D347:L347" si="113">(D341+D340+D339+D338+D337+D336+D335+D334+D333)*7%</f>
        <v>206923.53016381551</v>
      </c>
      <c r="E347" s="47">
        <f t="shared" si="113"/>
        <v>218372.90558105535</v>
      </c>
      <c r="F347" s="17">
        <f t="shared" si="113"/>
        <v>228409.21760949524</v>
      </c>
      <c r="G347" s="17">
        <f t="shared" si="113"/>
        <v>241296.09723025508</v>
      </c>
      <c r="H347" s="17">
        <f t="shared" si="113"/>
        <v>254182.97685101492</v>
      </c>
      <c r="I347" s="17">
        <f t="shared" si="113"/>
        <v>267069.85647177481</v>
      </c>
      <c r="J347" s="17">
        <f t="shared" si="113"/>
        <v>292843.61571329448</v>
      </c>
      <c r="K347" s="17">
        <f t="shared" si="113"/>
        <v>305730.49533405434</v>
      </c>
      <c r="L347" s="36">
        <f t="shared" si="113"/>
        <v>331504.25457557401</v>
      </c>
    </row>
    <row r="348" spans="1:12" x14ac:dyDescent="0.25">
      <c r="A348" s="35"/>
      <c r="B348" s="17" t="s">
        <v>20</v>
      </c>
      <c r="C348" s="47">
        <f>'NO TOCAR'!$B$22</f>
        <v>1429.82</v>
      </c>
      <c r="D348" s="47">
        <f>'NO TOCAR'!$B$22</f>
        <v>1429.82</v>
      </c>
      <c r="E348" s="47">
        <f>'NO TOCAR'!$B$22</f>
        <v>1429.82</v>
      </c>
      <c r="F348" s="17">
        <f>'NO TOCAR'!$B$22</f>
        <v>1429.82</v>
      </c>
      <c r="G348" s="17">
        <f>'NO TOCAR'!$B$22</f>
        <v>1429.82</v>
      </c>
      <c r="H348" s="17">
        <f>'NO TOCAR'!$B$22</f>
        <v>1429.82</v>
      </c>
      <c r="I348" s="17">
        <f>'NO TOCAR'!$B$22</f>
        <v>1429.82</v>
      </c>
      <c r="J348" s="17">
        <f>'NO TOCAR'!$B$22</f>
        <v>1429.82</v>
      </c>
      <c r="K348" s="17">
        <f>'NO TOCAR'!$B$22</f>
        <v>1429.82</v>
      </c>
      <c r="L348" s="36">
        <f>'NO TOCAR'!$B$22</f>
        <v>1429.82</v>
      </c>
    </row>
    <row r="349" spans="1:12" x14ac:dyDescent="0.25">
      <c r="A349" s="35"/>
      <c r="B349" s="17" t="s">
        <v>220</v>
      </c>
      <c r="C349" s="47">
        <f>(C333+C334+C335+C336+C337+C338+C339+C340+C341)*1%</f>
        <v>28426.276656870807</v>
      </c>
      <c r="D349" s="47">
        <f t="shared" ref="D349:L349" si="114">(D333+D334+D335+D336+D337+D338+D339+D340+D341)*1%</f>
        <v>29560.504309116495</v>
      </c>
      <c r="E349" s="47">
        <f t="shared" si="114"/>
        <v>31196.129368722188</v>
      </c>
      <c r="F349" s="17">
        <f t="shared" si="114"/>
        <v>32629.888229927888</v>
      </c>
      <c r="G349" s="17">
        <f t="shared" si="114"/>
        <v>34470.871032893578</v>
      </c>
      <c r="H349" s="17">
        <f t="shared" si="114"/>
        <v>36311.85383585927</v>
      </c>
      <c r="I349" s="17">
        <f t="shared" si="114"/>
        <v>38152.836638824963</v>
      </c>
      <c r="J349" s="17">
        <f t="shared" si="114"/>
        <v>41834.802244756349</v>
      </c>
      <c r="K349" s="17">
        <f t="shared" si="114"/>
        <v>43675.785047722049</v>
      </c>
      <c r="L349" s="17">
        <f t="shared" si="114"/>
        <v>47357.750653653435</v>
      </c>
    </row>
    <row r="350" spans="1:12" x14ac:dyDescent="0.25">
      <c r="A350" s="35"/>
      <c r="B350" s="33" t="s">
        <v>22</v>
      </c>
      <c r="C350" s="47">
        <f>SUM(C346:C349)</f>
        <v>825791.84304925334</v>
      </c>
      <c r="D350" s="47">
        <f t="shared" ref="D350:L350" si="115">SUM(D346:D349)</f>
        <v>858684.44496437837</v>
      </c>
      <c r="E350" s="47">
        <f t="shared" si="115"/>
        <v>906117.57169294346</v>
      </c>
      <c r="F350" s="33">
        <f t="shared" si="115"/>
        <v>947696.57866790879</v>
      </c>
      <c r="G350" s="33">
        <f t="shared" si="115"/>
        <v>1001085.0799539136</v>
      </c>
      <c r="H350" s="33">
        <f t="shared" si="115"/>
        <v>1054473.5812399187</v>
      </c>
      <c r="I350" s="33">
        <f t="shared" si="115"/>
        <v>1107862.0825259241</v>
      </c>
      <c r="J350" s="33">
        <f t="shared" si="115"/>
        <v>1214639.0850979344</v>
      </c>
      <c r="K350" s="33">
        <f t="shared" si="115"/>
        <v>1268027.5863839395</v>
      </c>
      <c r="L350" s="33">
        <f t="shared" si="115"/>
        <v>1374804.5889559493</v>
      </c>
    </row>
    <row r="351" spans="1:12" x14ac:dyDescent="0.25">
      <c r="A351" s="35"/>
      <c r="B351" s="50" t="s">
        <v>21</v>
      </c>
      <c r="C351" s="48">
        <f>C345-C350</f>
        <v>2215900.2155146273</v>
      </c>
      <c r="D351" s="48">
        <f t="shared" ref="D351:L351" si="116">D345-D350</f>
        <v>2296430.378824071</v>
      </c>
      <c r="E351" s="48">
        <f t="shared" si="116"/>
        <v>2412559.7580560753</v>
      </c>
      <c r="F351" s="50">
        <f t="shared" si="116"/>
        <v>2514356.6372016799</v>
      </c>
      <c r="G351" s="50">
        <f t="shared" si="116"/>
        <v>2645066.416212244</v>
      </c>
      <c r="H351" s="50">
        <f t="shared" si="116"/>
        <v>2775776.1952228085</v>
      </c>
      <c r="I351" s="50">
        <f t="shared" si="116"/>
        <v>2906485.9742333721</v>
      </c>
      <c r="J351" s="50">
        <f t="shared" si="116"/>
        <v>3167905.5322545012</v>
      </c>
      <c r="K351" s="50">
        <f t="shared" si="116"/>
        <v>3298615.3112650653</v>
      </c>
      <c r="L351" s="51">
        <f t="shared" si="116"/>
        <v>3560034.8692861944</v>
      </c>
    </row>
    <row r="352" spans="1:12" x14ac:dyDescent="0.25">
      <c r="A352" s="35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36"/>
    </row>
    <row r="353" spans="1:12" x14ac:dyDescent="0.25">
      <c r="A353" s="35"/>
      <c r="B353" s="28" t="s">
        <v>0</v>
      </c>
      <c r="C353" s="29">
        <v>3096.68</v>
      </c>
      <c r="D353" s="17"/>
      <c r="E353" s="17"/>
      <c r="F353" s="17"/>
      <c r="G353" s="17"/>
      <c r="H353" s="17"/>
      <c r="I353" s="17"/>
      <c r="J353" s="17"/>
      <c r="K353" s="17"/>
      <c r="L353" s="36"/>
    </row>
    <row r="354" spans="1:12" x14ac:dyDescent="0.25">
      <c r="A354" s="37" t="s">
        <v>147</v>
      </c>
      <c r="B354" s="30" t="s">
        <v>132</v>
      </c>
      <c r="C354" s="30" t="s">
        <v>148</v>
      </c>
      <c r="D354" s="30" t="s">
        <v>149</v>
      </c>
      <c r="E354" s="30" t="s">
        <v>150</v>
      </c>
      <c r="F354" s="30" t="s">
        <v>151</v>
      </c>
      <c r="G354" s="30" t="s">
        <v>152</v>
      </c>
      <c r="H354" s="17"/>
      <c r="I354" s="17"/>
      <c r="J354" s="17"/>
      <c r="K354" s="17"/>
      <c r="L354" s="36"/>
    </row>
    <row r="355" spans="1:12" x14ac:dyDescent="0.25">
      <c r="A355" s="37" t="s">
        <v>1</v>
      </c>
      <c r="B355" s="30">
        <v>40</v>
      </c>
      <c r="C355" s="30">
        <v>40</v>
      </c>
      <c r="D355" s="30">
        <v>40</v>
      </c>
      <c r="E355" s="30">
        <v>40</v>
      </c>
      <c r="F355" s="30">
        <v>40</v>
      </c>
      <c r="G355" s="30">
        <v>40</v>
      </c>
      <c r="H355" s="17"/>
      <c r="I355" s="17"/>
      <c r="J355" s="17"/>
      <c r="K355" s="17"/>
      <c r="L355" s="36"/>
    </row>
    <row r="356" spans="1:12" x14ac:dyDescent="0.25">
      <c r="A356" s="35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36"/>
    </row>
    <row r="357" spans="1:12" x14ac:dyDescent="0.25">
      <c r="A357" s="35"/>
      <c r="B357" s="28" t="s">
        <v>3</v>
      </c>
      <c r="C357" s="17">
        <v>4</v>
      </c>
      <c r="D357" s="17">
        <v>6</v>
      </c>
      <c r="E357" s="17">
        <v>9</v>
      </c>
      <c r="F357" s="17">
        <v>11</v>
      </c>
      <c r="G357" s="17">
        <v>14</v>
      </c>
      <c r="H357" s="17">
        <v>16</v>
      </c>
      <c r="I357" s="17">
        <v>19</v>
      </c>
      <c r="J357" s="17">
        <v>21</v>
      </c>
      <c r="K357" s="17">
        <v>23</v>
      </c>
      <c r="L357" s="36" t="s">
        <v>4</v>
      </c>
    </row>
    <row r="358" spans="1:12" x14ac:dyDescent="0.25">
      <c r="A358" s="35" t="s">
        <v>54</v>
      </c>
      <c r="B358" s="28" t="s">
        <v>2</v>
      </c>
      <c r="C358" s="31">
        <v>0.2</v>
      </c>
      <c r="D358" s="31">
        <v>0.3</v>
      </c>
      <c r="E358" s="31">
        <v>0.4</v>
      </c>
      <c r="F358" s="31">
        <v>0.5</v>
      </c>
      <c r="G358" s="31">
        <v>0.6</v>
      </c>
      <c r="H358" s="31">
        <v>0.7</v>
      </c>
      <c r="I358" s="31">
        <v>0.8</v>
      </c>
      <c r="J358" s="31">
        <v>1</v>
      </c>
      <c r="K358" s="31">
        <v>1.1000000000000001</v>
      </c>
      <c r="L358" s="39">
        <v>1.3</v>
      </c>
    </row>
    <row r="359" spans="1:12" ht="18.75" x14ac:dyDescent="0.3">
      <c r="A359" s="35"/>
      <c r="B359" s="28" t="s">
        <v>7</v>
      </c>
      <c r="C359" s="31">
        <v>0.1</v>
      </c>
      <c r="D359" s="32">
        <v>0.2</v>
      </c>
      <c r="E359" s="31">
        <v>0.4</v>
      </c>
      <c r="F359" s="31">
        <v>0.8</v>
      </c>
      <c r="G359" s="31"/>
      <c r="H359" s="31"/>
      <c r="I359" s="31"/>
      <c r="J359" s="31"/>
      <c r="K359" s="31"/>
      <c r="L359" s="39"/>
    </row>
    <row r="360" spans="1:12" x14ac:dyDescent="0.25">
      <c r="A360" s="35" t="s">
        <v>63</v>
      </c>
      <c r="B360" s="17" t="s">
        <v>5</v>
      </c>
      <c r="C360" s="47">
        <f>('NO TOCAR'!$B$9*$C$326)</f>
        <v>1142053.1121160663</v>
      </c>
      <c r="D360" s="47">
        <f>('NO TOCAR'!$B$9*$C$326)</f>
        <v>1142053.1121160663</v>
      </c>
      <c r="E360" s="47">
        <f>('NO TOCAR'!$B$9*$C$326)</f>
        <v>1142053.1121160663</v>
      </c>
      <c r="F360" s="17">
        <f>('NO TOCAR'!$B$9*$C$326)</f>
        <v>1142053.1121160663</v>
      </c>
      <c r="G360" s="17">
        <f>('NO TOCAR'!$B$9*$C$326)</f>
        <v>1142053.1121160663</v>
      </c>
      <c r="H360" s="17">
        <f>('NO TOCAR'!$B$9*$C$326)</f>
        <v>1142053.1121160663</v>
      </c>
      <c r="I360" s="17">
        <f>('NO TOCAR'!$B$9*$C$326)</f>
        <v>1142053.1121160663</v>
      </c>
      <c r="J360" s="17">
        <f>('NO TOCAR'!$B$9*$C$326)</f>
        <v>1142053.1121160663</v>
      </c>
      <c r="K360" s="17">
        <f>('NO TOCAR'!$B$9*$C$326)</f>
        <v>1142053.1121160663</v>
      </c>
      <c r="L360" s="36">
        <f>('NO TOCAR'!$B$9*$C$326)</f>
        <v>1142053.1121160663</v>
      </c>
    </row>
    <row r="361" spans="1:12" x14ac:dyDescent="0.25">
      <c r="A361" s="35" t="s">
        <v>64</v>
      </c>
      <c r="B361" s="17" t="s">
        <v>6</v>
      </c>
      <c r="C361" s="47">
        <f>C360*C358</f>
        <v>228410.62242321327</v>
      </c>
      <c r="D361" s="47">
        <f>D360*D358</f>
        <v>342615.93363481987</v>
      </c>
      <c r="E361" s="47">
        <f t="shared" ref="E361:L361" si="117">E360*E358</f>
        <v>456821.24484642653</v>
      </c>
      <c r="F361" s="17">
        <f t="shared" si="117"/>
        <v>571026.55605803314</v>
      </c>
      <c r="G361" s="17">
        <f t="shared" si="117"/>
        <v>685231.86726963974</v>
      </c>
      <c r="H361" s="17">
        <f t="shared" si="117"/>
        <v>799437.17848124634</v>
      </c>
      <c r="I361" s="17">
        <f t="shared" si="117"/>
        <v>913642.48969285307</v>
      </c>
      <c r="J361" s="17">
        <f t="shared" si="117"/>
        <v>1142053.1121160663</v>
      </c>
      <c r="K361" s="17">
        <f t="shared" si="117"/>
        <v>1256258.423327673</v>
      </c>
      <c r="L361" s="36">
        <f t="shared" si="117"/>
        <v>1484669.0457508862</v>
      </c>
    </row>
    <row r="362" spans="1:12" x14ac:dyDescent="0.25">
      <c r="A362" s="35" t="s">
        <v>65</v>
      </c>
      <c r="B362" s="17" t="s">
        <v>7</v>
      </c>
      <c r="C362" s="47">
        <f>C360*$D$359</f>
        <v>228410.62242321327</v>
      </c>
      <c r="D362" s="47">
        <f t="shared" ref="D362:L362" si="118">D360*$D$359</f>
        <v>228410.62242321327</v>
      </c>
      <c r="E362" s="47">
        <f t="shared" si="118"/>
        <v>228410.62242321327</v>
      </c>
      <c r="F362" s="17">
        <f t="shared" si="118"/>
        <v>228410.62242321327</v>
      </c>
      <c r="G362" s="17">
        <f t="shared" si="118"/>
        <v>228410.62242321327</v>
      </c>
      <c r="H362" s="17">
        <f t="shared" si="118"/>
        <v>228410.62242321327</v>
      </c>
      <c r="I362" s="17">
        <f t="shared" si="118"/>
        <v>228410.62242321327</v>
      </c>
      <c r="J362" s="17">
        <f t="shared" si="118"/>
        <v>228410.62242321327</v>
      </c>
      <c r="K362" s="17">
        <f t="shared" si="118"/>
        <v>228410.62242321327</v>
      </c>
      <c r="L362" s="36">
        <f t="shared" si="118"/>
        <v>228410.62242321327</v>
      </c>
    </row>
    <row r="363" spans="1:12" x14ac:dyDescent="0.25">
      <c r="A363" s="35" t="s">
        <v>66</v>
      </c>
      <c r="B363" s="17" t="s">
        <v>8</v>
      </c>
      <c r="C363" s="47">
        <f>'NO TOCAR'!$C$11</f>
        <v>380456.47042559995</v>
      </c>
      <c r="D363" s="47">
        <f>'NO TOCAR'!$C$11+'NO TOCAR'!$C$13</f>
        <v>397749.93085439998</v>
      </c>
      <c r="E363" s="47">
        <f>D363+'NO TOCAR'!$C$13</f>
        <v>415043.39128320001</v>
      </c>
      <c r="F363" s="17">
        <f>E363+'NO TOCAR'!$C$13</f>
        <v>432336.85171200003</v>
      </c>
      <c r="G363" s="17">
        <f>F363+'NO TOCAR'!$C$13</f>
        <v>449630.31214080006</v>
      </c>
      <c r="H363" s="17">
        <f>G363+'NO TOCAR'!$C$13</f>
        <v>466923.77256960009</v>
      </c>
      <c r="I363" s="17">
        <f>H363+'NO TOCAR'!$C$13</f>
        <v>484217.23299840011</v>
      </c>
      <c r="J363" s="17">
        <f>I363+'NO TOCAR'!$C$13+'NO TOCAR'!$C$13</f>
        <v>518804.15385600016</v>
      </c>
      <c r="K363" s="17">
        <f>J363+'NO TOCAR'!$C$13</f>
        <v>536097.61428480013</v>
      </c>
      <c r="L363" s="36">
        <f>K363+'NO TOCAR'!$C$13+'NO TOCAR'!$C$13</f>
        <v>570684.53514240007</v>
      </c>
    </row>
    <row r="364" spans="1:12" x14ac:dyDescent="0.25">
      <c r="A364" s="35" t="s">
        <v>67</v>
      </c>
      <c r="B364" s="17" t="s">
        <v>9</v>
      </c>
      <c r="C364" s="47">
        <f>(C363+C362+C361+C360)*$E$8</f>
        <v>791732.33095523715</v>
      </c>
      <c r="D364" s="47">
        <f t="shared" ref="D364:L364" si="119">(D363+D362+D361+D360)*$E$8</f>
        <v>844331.8396113998</v>
      </c>
      <c r="E364" s="47">
        <f t="shared" si="119"/>
        <v>896931.34826756257</v>
      </c>
      <c r="F364" s="17">
        <f t="shared" si="119"/>
        <v>949530.85692372511</v>
      </c>
      <c r="G364" s="17">
        <f t="shared" si="119"/>
        <v>1002130.3655798878</v>
      </c>
      <c r="H364" s="17">
        <f t="shared" si="119"/>
        <v>1054729.8742360505</v>
      </c>
      <c r="I364" s="17">
        <f t="shared" si="119"/>
        <v>1107329.3828922131</v>
      </c>
      <c r="J364" s="17">
        <f t="shared" si="119"/>
        <v>1212528.4002045384</v>
      </c>
      <c r="K364" s="17">
        <f t="shared" si="119"/>
        <v>1265127.9088607011</v>
      </c>
      <c r="L364" s="36">
        <f t="shared" si="119"/>
        <v>1370326.9261730264</v>
      </c>
    </row>
    <row r="365" spans="1:12" x14ac:dyDescent="0.25">
      <c r="A365" s="35" t="s">
        <v>68</v>
      </c>
      <c r="B365" s="17" t="s">
        <v>10</v>
      </c>
      <c r="C365" s="47">
        <f>('NO TOCAR'!$E$4)*2</f>
        <v>32900</v>
      </c>
      <c r="D365" s="47">
        <f>('NO TOCAR'!$E$4)*2</f>
        <v>32900</v>
      </c>
      <c r="E365" s="47">
        <f>('NO TOCAR'!$E$4)*2</f>
        <v>32900</v>
      </c>
      <c r="F365" s="17">
        <f>('NO TOCAR'!$E$4)*2</f>
        <v>32900</v>
      </c>
      <c r="G365" s="17">
        <f>('NO TOCAR'!$E$4)*2</f>
        <v>32900</v>
      </c>
      <c r="H365" s="17">
        <f>('NO TOCAR'!$E$4)*2</f>
        <v>32900</v>
      </c>
      <c r="I365" s="17">
        <f>('NO TOCAR'!$E$4)*2</f>
        <v>32900</v>
      </c>
      <c r="J365" s="17">
        <f>('NO TOCAR'!$E$4)*2</f>
        <v>32900</v>
      </c>
      <c r="K365" s="17">
        <f>('NO TOCAR'!$E$4)*2</f>
        <v>32900</v>
      </c>
      <c r="L365" s="36">
        <f>('NO TOCAR'!$E$4)*2</f>
        <v>32900</v>
      </c>
    </row>
    <row r="366" spans="1:12" x14ac:dyDescent="0.25">
      <c r="A366" s="35"/>
      <c r="B366" s="17" t="s">
        <v>11</v>
      </c>
      <c r="C366" s="47">
        <f>('NO TOCAR'!$B$15)*2</f>
        <v>53823.819455999997</v>
      </c>
      <c r="D366" s="47">
        <f>('NO TOCAR'!$B$15)*2</f>
        <v>53823.819455999997</v>
      </c>
      <c r="E366" s="47">
        <f>('NO TOCAR'!$B$15)*2</f>
        <v>53823.819455999997</v>
      </c>
      <c r="F366" s="17">
        <f>('NO TOCAR'!$B$15)*2</f>
        <v>53823.819455999997</v>
      </c>
      <c r="G366" s="17">
        <f>('NO TOCAR'!$B$15)*2</f>
        <v>53823.819455999997</v>
      </c>
      <c r="H366" s="17">
        <f>('NO TOCAR'!$B$15)*2</f>
        <v>53823.819455999997</v>
      </c>
      <c r="I366" s="17">
        <f>('NO TOCAR'!$B$15)*2</f>
        <v>53823.819455999997</v>
      </c>
      <c r="J366" s="17">
        <f>('NO TOCAR'!$B$15)*2</f>
        <v>53823.819455999997</v>
      </c>
      <c r="K366" s="17">
        <f>('NO TOCAR'!$B$15)*2</f>
        <v>53823.819455999997</v>
      </c>
      <c r="L366" s="36">
        <f>('NO TOCAR'!$B$15)*2</f>
        <v>53823.819455999997</v>
      </c>
    </row>
    <row r="367" spans="1:12" x14ac:dyDescent="0.25">
      <c r="A367" s="35"/>
      <c r="B367" s="17" t="s">
        <v>12</v>
      </c>
      <c r="C367" s="47">
        <f>('NO TOCAR'!$F$4)*2</f>
        <v>12794.44</v>
      </c>
      <c r="D367" s="47">
        <f>('NO TOCAR'!$F$4)*2</f>
        <v>12794.44</v>
      </c>
      <c r="E367" s="47">
        <f>('NO TOCAR'!$F$4)*2</f>
        <v>12794.44</v>
      </c>
      <c r="F367" s="17">
        <f>('NO TOCAR'!$F$4)*2</f>
        <v>12794.44</v>
      </c>
      <c r="G367" s="17">
        <f>('NO TOCAR'!$F$4)*2</f>
        <v>12794.44</v>
      </c>
      <c r="H367" s="17">
        <f>('NO TOCAR'!$F$4)*2</f>
        <v>12794.44</v>
      </c>
      <c r="I367" s="17">
        <f>('NO TOCAR'!$F$4)*2</f>
        <v>12794.44</v>
      </c>
      <c r="J367" s="17">
        <f>('NO TOCAR'!$F$4)*2</f>
        <v>12794.44</v>
      </c>
      <c r="K367" s="17">
        <f>('NO TOCAR'!$F$4)*2</f>
        <v>12794.44</v>
      </c>
      <c r="L367" s="36">
        <f>('NO TOCAR'!$F$4)*2</f>
        <v>12794.44</v>
      </c>
    </row>
    <row r="368" spans="1:12" x14ac:dyDescent="0.25">
      <c r="A368" s="35"/>
      <c r="B368" s="17" t="s">
        <v>13</v>
      </c>
      <c r="C368" s="47">
        <f>'NO TOCAR'!$B$17</f>
        <v>131933.68358400001</v>
      </c>
      <c r="D368" s="47">
        <f>'NO TOCAR'!$D$17</f>
        <v>61258.168511999997</v>
      </c>
      <c r="E368" s="47">
        <f>'NO TOCAR'!$F$17</f>
        <v>40722.394176000002</v>
      </c>
      <c r="F368" s="17"/>
      <c r="G368" s="17"/>
      <c r="H368" s="17"/>
      <c r="I368" s="17"/>
      <c r="J368" s="17"/>
      <c r="K368" s="17"/>
      <c r="L368" s="36"/>
    </row>
    <row r="369" spans="1:12" x14ac:dyDescent="0.25">
      <c r="A369" s="35"/>
      <c r="B369" s="17" t="s">
        <v>14</v>
      </c>
      <c r="C369" s="47">
        <f>('NO TOCAR'!$E$5)*2</f>
        <v>24500</v>
      </c>
      <c r="D369" s="47">
        <f>('NO TOCAR'!$E$5)*2</f>
        <v>24500</v>
      </c>
      <c r="E369" s="47">
        <f>('NO TOCAR'!$E$5)*2</f>
        <v>24500</v>
      </c>
      <c r="F369" s="17">
        <f>('NO TOCAR'!$E$5)*2</f>
        <v>24500</v>
      </c>
      <c r="G369" s="17">
        <f>('NO TOCAR'!$E$5)*2</f>
        <v>24500</v>
      </c>
      <c r="H369" s="17">
        <f>('NO TOCAR'!$E$5)*2</f>
        <v>24500</v>
      </c>
      <c r="I369" s="17">
        <f>('NO TOCAR'!$E$5)*2</f>
        <v>24500</v>
      </c>
      <c r="J369" s="17">
        <f>('NO TOCAR'!$E$5)*2</f>
        <v>24500</v>
      </c>
      <c r="K369" s="17">
        <f>('NO TOCAR'!$E$5)*2</f>
        <v>24500</v>
      </c>
      <c r="L369" s="36">
        <f>('NO TOCAR'!$E$5)*2</f>
        <v>24500</v>
      </c>
    </row>
    <row r="370" spans="1:12" x14ac:dyDescent="0.25">
      <c r="A370" s="35"/>
      <c r="B370" s="17" t="s">
        <v>15</v>
      </c>
      <c r="C370" s="47">
        <f>('NO TOCAR'!$B$19)*2</f>
        <v>28858.745708800001</v>
      </c>
      <c r="D370" s="47">
        <f>('NO TOCAR'!$B$19)*2</f>
        <v>28858.745708800001</v>
      </c>
      <c r="E370" s="47">
        <f>('NO TOCAR'!$B$19)*2</f>
        <v>28858.745708800001</v>
      </c>
      <c r="F370" s="17">
        <f>('NO TOCAR'!$B$19)*2</f>
        <v>28858.745708800001</v>
      </c>
      <c r="G370" s="17">
        <f>('NO TOCAR'!$B$19)*2</f>
        <v>28858.745708800001</v>
      </c>
      <c r="H370" s="17">
        <f>('NO TOCAR'!$B$19)*2</f>
        <v>28858.745708800001</v>
      </c>
      <c r="I370" s="17">
        <f>('NO TOCAR'!$B$19)*2</f>
        <v>28858.745708800001</v>
      </c>
      <c r="J370" s="17">
        <f>('NO TOCAR'!$B$19)*2</f>
        <v>28858.745708800001</v>
      </c>
      <c r="K370" s="17">
        <f>('NO TOCAR'!$B$19)*2</f>
        <v>28858.745708800001</v>
      </c>
      <c r="L370" s="36">
        <f>('NO TOCAR'!$B$19)*2</f>
        <v>28858.745708800001</v>
      </c>
    </row>
    <row r="371" spans="1:12" x14ac:dyDescent="0.25">
      <c r="A371" s="35"/>
      <c r="B371" s="17" t="s">
        <v>16</v>
      </c>
      <c r="C371" s="47">
        <f>('NO TOCAR'!$B$21)*2</f>
        <v>145705.647168</v>
      </c>
      <c r="D371" s="47">
        <f>('NO TOCAR'!$B$21)*2</f>
        <v>145705.647168</v>
      </c>
      <c r="E371" s="47">
        <f>('NO TOCAR'!$B$21)*2</f>
        <v>145705.647168</v>
      </c>
      <c r="F371" s="17">
        <f>('NO TOCAR'!$B$21)*2</f>
        <v>145705.647168</v>
      </c>
      <c r="G371" s="17">
        <f>('NO TOCAR'!$B$21)*2</f>
        <v>145705.647168</v>
      </c>
      <c r="H371" s="17">
        <f>('NO TOCAR'!$B$21)*2</f>
        <v>145705.647168</v>
      </c>
      <c r="I371" s="17">
        <f>('NO TOCAR'!$B$21)*2</f>
        <v>145705.647168</v>
      </c>
      <c r="J371" s="17">
        <f>('NO TOCAR'!$B$21)*2</f>
        <v>145705.647168</v>
      </c>
      <c r="K371" s="17">
        <f>('NO TOCAR'!$B$21)*2</f>
        <v>145705.647168</v>
      </c>
      <c r="L371" s="36">
        <f>('NO TOCAR'!$B$21)*2</f>
        <v>145705.647168</v>
      </c>
    </row>
    <row r="372" spans="1:12" x14ac:dyDescent="0.25">
      <c r="A372" s="35"/>
      <c r="B372" s="33" t="s">
        <v>17</v>
      </c>
      <c r="C372" s="47">
        <f>SUM(C360:C371)</f>
        <v>3201579.4942601295</v>
      </c>
      <c r="D372" s="47">
        <f t="shared" ref="D372:L372" si="120">SUM(D360:D371)</f>
        <v>3315002.259484699</v>
      </c>
      <c r="E372" s="47">
        <f t="shared" si="120"/>
        <v>3478564.7654452678</v>
      </c>
      <c r="F372" s="33">
        <f t="shared" si="120"/>
        <v>3621940.6515658377</v>
      </c>
      <c r="G372" s="33">
        <f t="shared" si="120"/>
        <v>3806038.9318624074</v>
      </c>
      <c r="H372" s="33">
        <f t="shared" si="120"/>
        <v>3990137.2121589761</v>
      </c>
      <c r="I372" s="33">
        <f t="shared" si="120"/>
        <v>4174235.4924555449</v>
      </c>
      <c r="J372" s="33">
        <f t="shared" si="120"/>
        <v>4542432.0530486852</v>
      </c>
      <c r="K372" s="33">
        <f t="shared" si="120"/>
        <v>4726530.333345254</v>
      </c>
      <c r="L372" s="40">
        <f t="shared" si="120"/>
        <v>5094726.8939383933</v>
      </c>
    </row>
    <row r="373" spans="1:12" x14ac:dyDescent="0.25">
      <c r="A373" s="35"/>
      <c r="B373" s="17" t="s">
        <v>18</v>
      </c>
      <c r="C373" s="47">
        <f>(C368+C367+C366+C365+C364+C363+C362+C361+C360)*21%</f>
        <v>630528.17129049927</v>
      </c>
      <c r="D373" s="47">
        <f t="shared" ref="D373:L373" si="121">(D368+D367+D366+D365+D364+D363+D362+D361+D360)*21%</f>
        <v>654346.95198765874</v>
      </c>
      <c r="E373" s="47">
        <f t="shared" si="121"/>
        <v>688695.0782393784</v>
      </c>
      <c r="F373" s="17">
        <f t="shared" si="121"/>
        <v>718804.0143246979</v>
      </c>
      <c r="G373" s="17">
        <f t="shared" si="121"/>
        <v>757464.65318697749</v>
      </c>
      <c r="H373" s="17">
        <f t="shared" si="121"/>
        <v>796125.29204925697</v>
      </c>
      <c r="I373" s="17">
        <f t="shared" si="121"/>
        <v>834785.93091153656</v>
      </c>
      <c r="J373" s="17">
        <f t="shared" si="121"/>
        <v>912107.20863609586</v>
      </c>
      <c r="K373" s="17">
        <f t="shared" si="121"/>
        <v>950767.84749837546</v>
      </c>
      <c r="L373" s="36">
        <f t="shared" si="121"/>
        <v>1028089.1252229343</v>
      </c>
    </row>
    <row r="374" spans="1:12" x14ac:dyDescent="0.25">
      <c r="A374" s="35"/>
      <c r="B374" s="17" t="s">
        <v>19</v>
      </c>
      <c r="C374" s="47">
        <f>(C368+C367+C366+C365+C364+C363+C362+C361+C360)*7%</f>
        <v>210176.0570968331</v>
      </c>
      <c r="D374" s="47">
        <f t="shared" ref="D374:L374" si="122">(D368+D367+D366+D365+D364+D363+D362+D361+D360)*7%</f>
        <v>218115.65066255294</v>
      </c>
      <c r="E374" s="47">
        <f t="shared" si="122"/>
        <v>229565.02607979282</v>
      </c>
      <c r="F374" s="17">
        <f t="shared" si="122"/>
        <v>239601.33810823268</v>
      </c>
      <c r="G374" s="17">
        <f t="shared" si="122"/>
        <v>252488.21772899252</v>
      </c>
      <c r="H374" s="17">
        <f t="shared" si="122"/>
        <v>265375.09734975238</v>
      </c>
      <c r="I374" s="17">
        <f t="shared" si="122"/>
        <v>278261.97697051225</v>
      </c>
      <c r="J374" s="17">
        <f t="shared" si="122"/>
        <v>304035.73621203197</v>
      </c>
      <c r="K374" s="17">
        <f t="shared" si="122"/>
        <v>316922.61583279184</v>
      </c>
      <c r="L374" s="36">
        <f t="shared" si="122"/>
        <v>342696.37507431151</v>
      </c>
    </row>
    <row r="375" spans="1:12" x14ac:dyDescent="0.25">
      <c r="A375" s="35"/>
      <c r="B375" s="17" t="s">
        <v>20</v>
      </c>
      <c r="C375" s="47">
        <f>'NO TOCAR'!$B$22</f>
        <v>1429.82</v>
      </c>
      <c r="D375" s="47">
        <f>'NO TOCAR'!$B$22</f>
        <v>1429.82</v>
      </c>
      <c r="E375" s="47">
        <f>'NO TOCAR'!$B$22</f>
        <v>1429.82</v>
      </c>
      <c r="F375" s="17">
        <f>'NO TOCAR'!$B$22</f>
        <v>1429.82</v>
      </c>
      <c r="G375" s="17">
        <f>'NO TOCAR'!$B$22</f>
        <v>1429.82</v>
      </c>
      <c r="H375" s="17">
        <f>'NO TOCAR'!$B$22</f>
        <v>1429.82</v>
      </c>
      <c r="I375" s="17">
        <f>'NO TOCAR'!$B$22</f>
        <v>1429.82</v>
      </c>
      <c r="J375" s="17">
        <f>'NO TOCAR'!$B$22</f>
        <v>1429.82</v>
      </c>
      <c r="K375" s="17">
        <f>'NO TOCAR'!$B$22</f>
        <v>1429.82</v>
      </c>
      <c r="L375" s="36">
        <f>'NO TOCAR'!$B$22</f>
        <v>1429.82</v>
      </c>
    </row>
    <row r="376" spans="1:12" x14ac:dyDescent="0.25">
      <c r="A376" s="35"/>
      <c r="B376" s="17" t="s">
        <v>220</v>
      </c>
      <c r="C376" s="47">
        <f>(C360+C361+C362+C363+C364+C365+C366+C367+C368)*1%</f>
        <v>30025.1510138333</v>
      </c>
      <c r="D376" s="47">
        <f t="shared" ref="D376:L376" si="123">(D360+D361+D362+D363+D364+D365+D366+D367+D368)*1%</f>
        <v>31159.378666078988</v>
      </c>
      <c r="E376" s="47">
        <f t="shared" si="123"/>
        <v>32795.003725684684</v>
      </c>
      <c r="F376" s="17">
        <f t="shared" si="123"/>
        <v>34228.762586890378</v>
      </c>
      <c r="G376" s="17">
        <f t="shared" si="123"/>
        <v>36069.745389856071</v>
      </c>
      <c r="H376" s="17">
        <f t="shared" si="123"/>
        <v>37910.728192821764</v>
      </c>
      <c r="I376" s="17">
        <f t="shared" si="123"/>
        <v>39751.710995787456</v>
      </c>
      <c r="J376" s="17">
        <f t="shared" si="123"/>
        <v>43433.676601718849</v>
      </c>
      <c r="K376" s="17">
        <f t="shared" si="123"/>
        <v>45274.659404684542</v>
      </c>
      <c r="L376" s="17">
        <f t="shared" si="123"/>
        <v>48956.625010615935</v>
      </c>
    </row>
    <row r="377" spans="1:12" x14ac:dyDescent="0.25">
      <c r="A377" s="35"/>
      <c r="B377" s="33" t="s">
        <v>22</v>
      </c>
      <c r="C377" s="47">
        <f>SUM(C373:C376)</f>
        <v>872159.19940116571</v>
      </c>
      <c r="D377" s="47">
        <f t="shared" ref="D377:L377" si="124">SUM(D373:D376)</f>
        <v>905051.80131629063</v>
      </c>
      <c r="E377" s="47">
        <f t="shared" si="124"/>
        <v>952484.92804485594</v>
      </c>
      <c r="F377" s="33">
        <f t="shared" si="124"/>
        <v>994063.93501982093</v>
      </c>
      <c r="G377" s="33">
        <f t="shared" si="124"/>
        <v>1047452.4363058261</v>
      </c>
      <c r="H377" s="33">
        <f t="shared" si="124"/>
        <v>1100840.9375918312</v>
      </c>
      <c r="I377" s="33">
        <f t="shared" si="124"/>
        <v>1154229.4388778363</v>
      </c>
      <c r="J377" s="33">
        <f t="shared" si="124"/>
        <v>1261006.4414498468</v>
      </c>
      <c r="K377" s="33">
        <f t="shared" si="124"/>
        <v>1314394.942735852</v>
      </c>
      <c r="L377" s="33">
        <f t="shared" si="124"/>
        <v>1421171.9453078618</v>
      </c>
    </row>
    <row r="378" spans="1:12" x14ac:dyDescent="0.25">
      <c r="A378" s="35"/>
      <c r="B378" s="50" t="s">
        <v>21</v>
      </c>
      <c r="C378" s="48">
        <f>C372-C377</f>
        <v>2329420.2948589637</v>
      </c>
      <c r="D378" s="48">
        <f t="shared" ref="D378:L378" si="125">D372-D377</f>
        <v>2409950.4581684084</v>
      </c>
      <c r="E378" s="48">
        <f t="shared" si="125"/>
        <v>2526079.8374004117</v>
      </c>
      <c r="F378" s="50">
        <f t="shared" si="125"/>
        <v>2627876.7165460167</v>
      </c>
      <c r="G378" s="50">
        <f t="shared" si="125"/>
        <v>2758586.4955565813</v>
      </c>
      <c r="H378" s="50">
        <f t="shared" si="125"/>
        <v>2889296.2745671449</v>
      </c>
      <c r="I378" s="50">
        <f t="shared" si="125"/>
        <v>3020006.0535777085</v>
      </c>
      <c r="J378" s="50">
        <f t="shared" si="125"/>
        <v>3281425.6115988381</v>
      </c>
      <c r="K378" s="50">
        <f t="shared" si="125"/>
        <v>3412135.3906094022</v>
      </c>
      <c r="L378" s="51">
        <f t="shared" si="125"/>
        <v>3673554.9486305313</v>
      </c>
    </row>
    <row r="379" spans="1:12" x14ac:dyDescent="0.25">
      <c r="A379" s="35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36"/>
    </row>
    <row r="380" spans="1:12" x14ac:dyDescent="0.25">
      <c r="A380" s="35"/>
      <c r="B380" s="28" t="s">
        <v>0</v>
      </c>
      <c r="C380" s="29">
        <v>3096.68</v>
      </c>
      <c r="D380" s="17"/>
      <c r="E380" s="17"/>
      <c r="F380" s="17"/>
      <c r="G380" s="17"/>
      <c r="H380" s="17"/>
      <c r="I380" s="17"/>
      <c r="J380" s="17"/>
      <c r="K380" s="17"/>
      <c r="L380" s="36"/>
    </row>
    <row r="381" spans="1:12" x14ac:dyDescent="0.25">
      <c r="A381" s="37" t="s">
        <v>147</v>
      </c>
      <c r="B381" s="30" t="s">
        <v>132</v>
      </c>
      <c r="C381" s="30" t="s">
        <v>148</v>
      </c>
      <c r="D381" s="30" t="s">
        <v>149</v>
      </c>
      <c r="E381" s="30" t="s">
        <v>150</v>
      </c>
      <c r="F381" s="30" t="s">
        <v>151</v>
      </c>
      <c r="G381" s="30" t="s">
        <v>152</v>
      </c>
      <c r="H381" s="17"/>
      <c r="I381" s="17"/>
      <c r="J381" s="17"/>
      <c r="K381" s="17"/>
      <c r="L381" s="36"/>
    </row>
    <row r="382" spans="1:12" x14ac:dyDescent="0.25">
      <c r="A382" s="37" t="s">
        <v>1</v>
      </c>
      <c r="B382" s="30">
        <v>40</v>
      </c>
      <c r="C382" s="30">
        <v>40</v>
      </c>
      <c r="D382" s="30">
        <v>40</v>
      </c>
      <c r="E382" s="30">
        <v>40</v>
      </c>
      <c r="F382" s="30">
        <v>40</v>
      </c>
      <c r="G382" s="30">
        <v>40</v>
      </c>
      <c r="H382" s="17"/>
      <c r="I382" s="17"/>
      <c r="J382" s="17"/>
      <c r="K382" s="17"/>
      <c r="L382" s="36"/>
    </row>
    <row r="383" spans="1:12" x14ac:dyDescent="0.25">
      <c r="A383" s="35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36"/>
    </row>
    <row r="384" spans="1:12" x14ac:dyDescent="0.25">
      <c r="A384" s="35"/>
      <c r="B384" s="28" t="s">
        <v>3</v>
      </c>
      <c r="C384" s="17">
        <v>4</v>
      </c>
      <c r="D384" s="17">
        <v>6</v>
      </c>
      <c r="E384" s="17">
        <v>9</v>
      </c>
      <c r="F384" s="17">
        <v>11</v>
      </c>
      <c r="G384" s="17">
        <v>14</v>
      </c>
      <c r="H384" s="17">
        <v>16</v>
      </c>
      <c r="I384" s="17">
        <v>19</v>
      </c>
      <c r="J384" s="17">
        <v>21</v>
      </c>
      <c r="K384" s="17">
        <v>23</v>
      </c>
      <c r="L384" s="36" t="s">
        <v>4</v>
      </c>
    </row>
    <row r="385" spans="1:12" x14ac:dyDescent="0.25">
      <c r="A385" s="35" t="s">
        <v>55</v>
      </c>
      <c r="B385" s="28" t="s">
        <v>2</v>
      </c>
      <c r="C385" s="31">
        <v>0.2</v>
      </c>
      <c r="D385" s="31">
        <v>0.3</v>
      </c>
      <c r="E385" s="31">
        <v>0.4</v>
      </c>
      <c r="F385" s="31">
        <v>0.5</v>
      </c>
      <c r="G385" s="31">
        <v>0.6</v>
      </c>
      <c r="H385" s="31">
        <v>0.7</v>
      </c>
      <c r="I385" s="31">
        <v>0.8</v>
      </c>
      <c r="J385" s="31">
        <v>1</v>
      </c>
      <c r="K385" s="31">
        <v>1.1000000000000001</v>
      </c>
      <c r="L385" s="39">
        <v>1.3</v>
      </c>
    </row>
    <row r="386" spans="1:12" ht="18.75" x14ac:dyDescent="0.3">
      <c r="A386" s="35"/>
      <c r="B386" s="28" t="s">
        <v>7</v>
      </c>
      <c r="C386" s="31">
        <v>0.1</v>
      </c>
      <c r="D386" s="31">
        <v>0.2</v>
      </c>
      <c r="E386" s="32">
        <v>0.4</v>
      </c>
      <c r="F386" s="31">
        <v>0.8</v>
      </c>
      <c r="G386" s="31"/>
      <c r="H386" s="31"/>
      <c r="I386" s="31"/>
      <c r="J386" s="31"/>
      <c r="K386" s="31"/>
      <c r="L386" s="39"/>
    </row>
    <row r="387" spans="1:12" x14ac:dyDescent="0.25">
      <c r="A387" s="35" t="s">
        <v>63</v>
      </c>
      <c r="B387" s="17" t="s">
        <v>5</v>
      </c>
      <c r="C387" s="47">
        <f>('NO TOCAR'!$B$9*$C$326)</f>
        <v>1142053.1121160663</v>
      </c>
      <c r="D387" s="47">
        <f>('NO TOCAR'!$B$9*$C$326)</f>
        <v>1142053.1121160663</v>
      </c>
      <c r="E387" s="47">
        <f>('NO TOCAR'!$B$9*$C$326)</f>
        <v>1142053.1121160663</v>
      </c>
      <c r="F387" s="17">
        <f>('NO TOCAR'!$B$9*$C$326)</f>
        <v>1142053.1121160663</v>
      </c>
      <c r="G387" s="17">
        <f>('NO TOCAR'!$B$9*$C$326)</f>
        <v>1142053.1121160663</v>
      </c>
      <c r="H387" s="17">
        <f>('NO TOCAR'!$B$9*$C$326)</f>
        <v>1142053.1121160663</v>
      </c>
      <c r="I387" s="17">
        <f>('NO TOCAR'!$B$9*$C$326)</f>
        <v>1142053.1121160663</v>
      </c>
      <c r="J387" s="17">
        <f>('NO TOCAR'!$B$9*$C$326)</f>
        <v>1142053.1121160663</v>
      </c>
      <c r="K387" s="17">
        <f>('NO TOCAR'!$B$9*$C$326)</f>
        <v>1142053.1121160663</v>
      </c>
      <c r="L387" s="36">
        <f>('NO TOCAR'!$B$9*$C$326)</f>
        <v>1142053.1121160663</v>
      </c>
    </row>
    <row r="388" spans="1:12" x14ac:dyDescent="0.25">
      <c r="A388" s="35" t="s">
        <v>64</v>
      </c>
      <c r="B388" s="17" t="s">
        <v>6</v>
      </c>
      <c r="C388" s="47">
        <f>C387*C385</f>
        <v>228410.62242321327</v>
      </c>
      <c r="D388" s="47">
        <f>D387*D385</f>
        <v>342615.93363481987</v>
      </c>
      <c r="E388" s="47">
        <f t="shared" ref="E388:L388" si="126">E387*E385</f>
        <v>456821.24484642653</v>
      </c>
      <c r="F388" s="17">
        <f t="shared" si="126"/>
        <v>571026.55605803314</v>
      </c>
      <c r="G388" s="17">
        <f t="shared" si="126"/>
        <v>685231.86726963974</v>
      </c>
      <c r="H388" s="17">
        <f t="shared" si="126"/>
        <v>799437.17848124634</v>
      </c>
      <c r="I388" s="17">
        <f t="shared" si="126"/>
        <v>913642.48969285307</v>
      </c>
      <c r="J388" s="17">
        <f t="shared" si="126"/>
        <v>1142053.1121160663</v>
      </c>
      <c r="K388" s="17">
        <f t="shared" si="126"/>
        <v>1256258.423327673</v>
      </c>
      <c r="L388" s="36">
        <f t="shared" si="126"/>
        <v>1484669.0457508862</v>
      </c>
    </row>
    <row r="389" spans="1:12" x14ac:dyDescent="0.25">
      <c r="A389" s="35" t="s">
        <v>65</v>
      </c>
      <c r="B389" s="17" t="s">
        <v>7</v>
      </c>
      <c r="C389" s="47">
        <f>C387*$E$386</f>
        <v>456821.24484642653</v>
      </c>
      <c r="D389" s="47">
        <f t="shared" ref="D389:L389" si="127">D387*$E$386</f>
        <v>456821.24484642653</v>
      </c>
      <c r="E389" s="47">
        <f t="shared" si="127"/>
        <v>456821.24484642653</v>
      </c>
      <c r="F389" s="17">
        <f t="shared" si="127"/>
        <v>456821.24484642653</v>
      </c>
      <c r="G389" s="17">
        <f t="shared" si="127"/>
        <v>456821.24484642653</v>
      </c>
      <c r="H389" s="17">
        <f t="shared" si="127"/>
        <v>456821.24484642653</v>
      </c>
      <c r="I389" s="17">
        <f t="shared" si="127"/>
        <v>456821.24484642653</v>
      </c>
      <c r="J389" s="17">
        <f t="shared" si="127"/>
        <v>456821.24484642653</v>
      </c>
      <c r="K389" s="17">
        <f t="shared" si="127"/>
        <v>456821.24484642653</v>
      </c>
      <c r="L389" s="36">
        <f t="shared" si="127"/>
        <v>456821.24484642653</v>
      </c>
    </row>
    <row r="390" spans="1:12" x14ac:dyDescent="0.25">
      <c r="A390" s="35" t="s">
        <v>66</v>
      </c>
      <c r="B390" s="17" t="s">
        <v>8</v>
      </c>
      <c r="C390" s="47">
        <f>'NO TOCAR'!$C$11</f>
        <v>380456.47042559995</v>
      </c>
      <c r="D390" s="47">
        <f>'NO TOCAR'!$C$11+'NO TOCAR'!$C$13</f>
        <v>397749.93085439998</v>
      </c>
      <c r="E390" s="47">
        <f>D390+'NO TOCAR'!$C$13</f>
        <v>415043.39128320001</v>
      </c>
      <c r="F390" s="17">
        <f>E390+'NO TOCAR'!$C$13</f>
        <v>432336.85171200003</v>
      </c>
      <c r="G390" s="17">
        <f>F390+'NO TOCAR'!$C$13</f>
        <v>449630.31214080006</v>
      </c>
      <c r="H390" s="17">
        <f>G390+'NO TOCAR'!$C$13</f>
        <v>466923.77256960009</v>
      </c>
      <c r="I390" s="17">
        <f>H390+'NO TOCAR'!$C$13</f>
        <v>484217.23299840011</v>
      </c>
      <c r="J390" s="17">
        <f>I390+'NO TOCAR'!$C$13+'NO TOCAR'!$C$13</f>
        <v>518804.15385600016</v>
      </c>
      <c r="K390" s="17">
        <f>J390+'NO TOCAR'!$C$13</f>
        <v>536097.61428480013</v>
      </c>
      <c r="L390" s="36">
        <f>K390+'NO TOCAR'!$C$13+'NO TOCAR'!$C$13</f>
        <v>570684.53514240007</v>
      </c>
    </row>
    <row r="391" spans="1:12" x14ac:dyDescent="0.25">
      <c r="A391" s="35" t="s">
        <v>67</v>
      </c>
      <c r="B391" s="17" t="s">
        <v>9</v>
      </c>
      <c r="C391" s="47">
        <f>(C390+C389+C388+C387)*$E$8</f>
        <v>883096.57992452243</v>
      </c>
      <c r="D391" s="47">
        <f t="shared" ref="D391:L391" si="128">(D390+D389+D388+D387)*$E$8</f>
        <v>935696.0885806852</v>
      </c>
      <c r="E391" s="47">
        <f t="shared" si="128"/>
        <v>988295.59723684774</v>
      </c>
      <c r="F391" s="17">
        <f t="shared" si="128"/>
        <v>1040895.1058930103</v>
      </c>
      <c r="G391" s="17">
        <f t="shared" si="128"/>
        <v>1093494.614549173</v>
      </c>
      <c r="H391" s="17">
        <f t="shared" si="128"/>
        <v>1146094.1232053358</v>
      </c>
      <c r="I391" s="17">
        <f t="shared" si="128"/>
        <v>1198693.6318614983</v>
      </c>
      <c r="J391" s="17">
        <f t="shared" si="128"/>
        <v>1303892.6491738239</v>
      </c>
      <c r="K391" s="17">
        <f t="shared" si="128"/>
        <v>1356492.1578299864</v>
      </c>
      <c r="L391" s="36">
        <f t="shared" si="128"/>
        <v>1461691.1751423117</v>
      </c>
    </row>
    <row r="392" spans="1:12" x14ac:dyDescent="0.25">
      <c r="A392" s="35" t="s">
        <v>68</v>
      </c>
      <c r="B392" s="17" t="s">
        <v>10</v>
      </c>
      <c r="C392" s="47">
        <f>('NO TOCAR'!$E$4)*2</f>
        <v>32900</v>
      </c>
      <c r="D392" s="47">
        <f>('NO TOCAR'!$E$4)*2</f>
        <v>32900</v>
      </c>
      <c r="E392" s="47">
        <f>('NO TOCAR'!$E$4)*2</f>
        <v>32900</v>
      </c>
      <c r="F392" s="17">
        <f>('NO TOCAR'!$E$4)*2</f>
        <v>32900</v>
      </c>
      <c r="G392" s="17">
        <f>('NO TOCAR'!$E$4)*2</f>
        <v>32900</v>
      </c>
      <c r="H392" s="17">
        <f>('NO TOCAR'!$E$4)*2</f>
        <v>32900</v>
      </c>
      <c r="I392" s="17">
        <f>('NO TOCAR'!$E$4)*2</f>
        <v>32900</v>
      </c>
      <c r="J392" s="17">
        <f>('NO TOCAR'!$E$4)*2</f>
        <v>32900</v>
      </c>
      <c r="K392" s="17">
        <f>('NO TOCAR'!$E$4)*2</f>
        <v>32900</v>
      </c>
      <c r="L392" s="36">
        <f>('NO TOCAR'!$E$4)*2</f>
        <v>32900</v>
      </c>
    </row>
    <row r="393" spans="1:12" x14ac:dyDescent="0.25">
      <c r="A393" s="35"/>
      <c r="B393" s="17" t="s">
        <v>11</v>
      </c>
      <c r="C393" s="47">
        <f>('NO TOCAR'!$B$15)*2</f>
        <v>53823.819455999997</v>
      </c>
      <c r="D393" s="47">
        <f>('NO TOCAR'!$B$15)*2</f>
        <v>53823.819455999997</v>
      </c>
      <c r="E393" s="47">
        <f>('NO TOCAR'!$B$15)*2</f>
        <v>53823.819455999997</v>
      </c>
      <c r="F393" s="17">
        <f>('NO TOCAR'!$B$15)*2</f>
        <v>53823.819455999997</v>
      </c>
      <c r="G393" s="17">
        <f>('NO TOCAR'!$B$15)*2</f>
        <v>53823.819455999997</v>
      </c>
      <c r="H393" s="17">
        <f>('NO TOCAR'!$B$15)*2</f>
        <v>53823.819455999997</v>
      </c>
      <c r="I393" s="17">
        <f>('NO TOCAR'!$B$15)*2</f>
        <v>53823.819455999997</v>
      </c>
      <c r="J393" s="17">
        <f>('NO TOCAR'!$B$15)*2</f>
        <v>53823.819455999997</v>
      </c>
      <c r="K393" s="17">
        <f>('NO TOCAR'!$B$15)*2</f>
        <v>53823.819455999997</v>
      </c>
      <c r="L393" s="36">
        <f>('NO TOCAR'!$B$15)*2</f>
        <v>53823.819455999997</v>
      </c>
    </row>
    <row r="394" spans="1:12" x14ac:dyDescent="0.25">
      <c r="A394" s="35"/>
      <c r="B394" s="17" t="s">
        <v>12</v>
      </c>
      <c r="C394" s="47">
        <f>('NO TOCAR'!$F$4)*2</f>
        <v>12794.44</v>
      </c>
      <c r="D394" s="47">
        <f>('NO TOCAR'!$F$4)*2</f>
        <v>12794.44</v>
      </c>
      <c r="E394" s="47">
        <f>('NO TOCAR'!$F$4)*2</f>
        <v>12794.44</v>
      </c>
      <c r="F394" s="17">
        <f>('NO TOCAR'!$F$4)*2</f>
        <v>12794.44</v>
      </c>
      <c r="G394" s="17">
        <f>('NO TOCAR'!$F$4)*2</f>
        <v>12794.44</v>
      </c>
      <c r="H394" s="17">
        <f>('NO TOCAR'!$F$4)*2</f>
        <v>12794.44</v>
      </c>
      <c r="I394" s="17">
        <f>('NO TOCAR'!$F$4)*2</f>
        <v>12794.44</v>
      </c>
      <c r="J394" s="17">
        <f>('NO TOCAR'!$F$4)*2</f>
        <v>12794.44</v>
      </c>
      <c r="K394" s="17">
        <f>('NO TOCAR'!$F$4)*2</f>
        <v>12794.44</v>
      </c>
      <c r="L394" s="36">
        <f>('NO TOCAR'!$F$4)*2</f>
        <v>12794.44</v>
      </c>
    </row>
    <row r="395" spans="1:12" x14ac:dyDescent="0.25">
      <c r="A395" s="35"/>
      <c r="B395" s="17" t="s">
        <v>13</v>
      </c>
      <c r="C395" s="47">
        <f>'NO TOCAR'!$B$17</f>
        <v>131933.68358400001</v>
      </c>
      <c r="D395" s="47">
        <f>'NO TOCAR'!$D$17</f>
        <v>61258.168511999997</v>
      </c>
      <c r="E395" s="47">
        <f>'NO TOCAR'!$F$17</f>
        <v>40722.394176000002</v>
      </c>
      <c r="F395" s="17"/>
      <c r="G395" s="17"/>
      <c r="H395" s="17"/>
      <c r="I395" s="17"/>
      <c r="J395" s="17"/>
      <c r="K395" s="17"/>
      <c r="L395" s="36"/>
    </row>
    <row r="396" spans="1:12" x14ac:dyDescent="0.25">
      <c r="A396" s="35"/>
      <c r="B396" s="17" t="s">
        <v>14</v>
      </c>
      <c r="C396" s="47">
        <f>('NO TOCAR'!$E$5)*2</f>
        <v>24500</v>
      </c>
      <c r="D396" s="47">
        <f>('NO TOCAR'!$E$5)*2</f>
        <v>24500</v>
      </c>
      <c r="E396" s="47">
        <f>('NO TOCAR'!$E$5)*2</f>
        <v>24500</v>
      </c>
      <c r="F396" s="17">
        <f>('NO TOCAR'!$E$5)*2</f>
        <v>24500</v>
      </c>
      <c r="G396" s="17">
        <f>('NO TOCAR'!$E$5)*2</f>
        <v>24500</v>
      </c>
      <c r="H396" s="17">
        <f>('NO TOCAR'!$E$5)*2</f>
        <v>24500</v>
      </c>
      <c r="I396" s="17">
        <f>('NO TOCAR'!$E$5)*2</f>
        <v>24500</v>
      </c>
      <c r="J396" s="17">
        <f>('NO TOCAR'!$E$5)*2</f>
        <v>24500</v>
      </c>
      <c r="K396" s="17">
        <f>('NO TOCAR'!$E$5)*2</f>
        <v>24500</v>
      </c>
      <c r="L396" s="36">
        <f>('NO TOCAR'!$E$5)*2</f>
        <v>24500</v>
      </c>
    </row>
    <row r="397" spans="1:12" x14ac:dyDescent="0.25">
      <c r="A397" s="35"/>
      <c r="B397" s="17" t="s">
        <v>15</v>
      </c>
      <c r="C397" s="47">
        <f>('NO TOCAR'!$B$19)*2</f>
        <v>28858.745708800001</v>
      </c>
      <c r="D397" s="47">
        <f>('NO TOCAR'!$B$19)*2</f>
        <v>28858.745708800001</v>
      </c>
      <c r="E397" s="47">
        <f>('NO TOCAR'!$B$19)*2</f>
        <v>28858.745708800001</v>
      </c>
      <c r="F397" s="17">
        <f>('NO TOCAR'!$B$19)*2</f>
        <v>28858.745708800001</v>
      </c>
      <c r="G397" s="17">
        <f>('NO TOCAR'!$B$19)*2</f>
        <v>28858.745708800001</v>
      </c>
      <c r="H397" s="17">
        <f>('NO TOCAR'!$B$19)*2</f>
        <v>28858.745708800001</v>
      </c>
      <c r="I397" s="17">
        <f>('NO TOCAR'!$B$19)*2</f>
        <v>28858.745708800001</v>
      </c>
      <c r="J397" s="17">
        <f>('NO TOCAR'!$B$19)*2</f>
        <v>28858.745708800001</v>
      </c>
      <c r="K397" s="17">
        <f>('NO TOCAR'!$B$19)*2</f>
        <v>28858.745708800001</v>
      </c>
      <c r="L397" s="36">
        <f>('NO TOCAR'!$B$19)*2</f>
        <v>28858.745708800001</v>
      </c>
    </row>
    <row r="398" spans="1:12" x14ac:dyDescent="0.25">
      <c r="A398" s="35"/>
      <c r="B398" s="17" t="s">
        <v>16</v>
      </c>
      <c r="C398" s="47">
        <f>('NO TOCAR'!$B$21)*2</f>
        <v>145705.647168</v>
      </c>
      <c r="D398" s="47">
        <f>('NO TOCAR'!$B$21)*2</f>
        <v>145705.647168</v>
      </c>
      <c r="E398" s="47">
        <f>('NO TOCAR'!$B$21)*2</f>
        <v>145705.647168</v>
      </c>
      <c r="F398" s="17">
        <f>('NO TOCAR'!$B$21)*2</f>
        <v>145705.647168</v>
      </c>
      <c r="G398" s="17">
        <f>('NO TOCAR'!$B$21)*2</f>
        <v>145705.647168</v>
      </c>
      <c r="H398" s="17">
        <f>('NO TOCAR'!$B$21)*2</f>
        <v>145705.647168</v>
      </c>
      <c r="I398" s="17">
        <f>('NO TOCAR'!$B$21)*2</f>
        <v>145705.647168</v>
      </c>
      <c r="J398" s="17">
        <f>('NO TOCAR'!$B$21)*2</f>
        <v>145705.647168</v>
      </c>
      <c r="K398" s="17">
        <f>('NO TOCAR'!$B$21)*2</f>
        <v>145705.647168</v>
      </c>
      <c r="L398" s="36">
        <f>('NO TOCAR'!$B$21)*2</f>
        <v>145705.647168</v>
      </c>
    </row>
    <row r="399" spans="1:12" x14ac:dyDescent="0.25">
      <c r="A399" s="35"/>
      <c r="B399" s="33" t="s">
        <v>17</v>
      </c>
      <c r="C399" s="47">
        <f>SUM(C387:C398)</f>
        <v>3521354.3656526282</v>
      </c>
      <c r="D399" s="47">
        <f t="shared" ref="D399:L399" si="129">SUM(D387:D398)</f>
        <v>3634777.1308771977</v>
      </c>
      <c r="E399" s="47">
        <f t="shared" si="129"/>
        <v>3798339.6368377665</v>
      </c>
      <c r="F399" s="33">
        <f t="shared" si="129"/>
        <v>3941715.5229583364</v>
      </c>
      <c r="G399" s="33">
        <f t="shared" si="129"/>
        <v>4125813.8032549052</v>
      </c>
      <c r="H399" s="33">
        <f t="shared" si="129"/>
        <v>4309912.0835514748</v>
      </c>
      <c r="I399" s="33">
        <f t="shared" si="129"/>
        <v>4494010.3638480445</v>
      </c>
      <c r="J399" s="33">
        <f t="shared" si="129"/>
        <v>4862206.9244411839</v>
      </c>
      <c r="K399" s="33">
        <f t="shared" si="129"/>
        <v>5046305.2047377517</v>
      </c>
      <c r="L399" s="40">
        <f t="shared" si="129"/>
        <v>5414501.7653308911</v>
      </c>
    </row>
    <row r="400" spans="1:12" x14ac:dyDescent="0.25">
      <c r="A400" s="35"/>
      <c r="B400" s="17" t="s">
        <v>18</v>
      </c>
      <c r="C400" s="47">
        <f>(C395+C394+C393+C392+C391+C390+C389+C388+C387)*21%</f>
        <v>697680.89428292401</v>
      </c>
      <c r="D400" s="47">
        <f t="shared" ref="D400:L400" si="130">(D395+D394+D393+D392+D391+D390+D389+D388+D387)*21%</f>
        <v>721499.6749800836</v>
      </c>
      <c r="E400" s="47">
        <f t="shared" si="130"/>
        <v>755847.80123180302</v>
      </c>
      <c r="F400" s="17">
        <f t="shared" si="130"/>
        <v>785956.73731712264</v>
      </c>
      <c r="G400" s="17">
        <f t="shared" si="130"/>
        <v>824617.37617940223</v>
      </c>
      <c r="H400" s="17">
        <f t="shared" si="130"/>
        <v>863278.01504168171</v>
      </c>
      <c r="I400" s="17">
        <f t="shared" si="130"/>
        <v>901938.65390396107</v>
      </c>
      <c r="J400" s="17">
        <f t="shared" si="130"/>
        <v>979259.93162852037</v>
      </c>
      <c r="K400" s="17">
        <f t="shared" si="130"/>
        <v>1017920.5704908</v>
      </c>
      <c r="L400" s="36">
        <f t="shared" si="130"/>
        <v>1095241.848215359</v>
      </c>
    </row>
    <row r="401" spans="1:12" x14ac:dyDescent="0.25">
      <c r="A401" s="35"/>
      <c r="B401" s="17" t="s">
        <v>19</v>
      </c>
      <c r="C401" s="47">
        <f>(C395+C394+C393+C392+C391+C390+C389+C388+C387)*7%</f>
        <v>232560.29809430803</v>
      </c>
      <c r="D401" s="47">
        <f t="shared" ref="D401:L401" si="131">(D395+D394+D393+D392+D391+D390+D389+D388+D387)*7%</f>
        <v>240499.89166002788</v>
      </c>
      <c r="E401" s="47">
        <f t="shared" si="131"/>
        <v>251949.26707726769</v>
      </c>
      <c r="F401" s="17">
        <f t="shared" si="131"/>
        <v>261985.57910570758</v>
      </c>
      <c r="G401" s="17">
        <f t="shared" si="131"/>
        <v>274872.45872646745</v>
      </c>
      <c r="H401" s="17">
        <f t="shared" si="131"/>
        <v>287759.33834722731</v>
      </c>
      <c r="I401" s="17">
        <f t="shared" si="131"/>
        <v>300646.21796798706</v>
      </c>
      <c r="J401" s="17">
        <f t="shared" si="131"/>
        <v>326419.97720950685</v>
      </c>
      <c r="K401" s="17">
        <f t="shared" si="131"/>
        <v>339306.85683026671</v>
      </c>
      <c r="L401" s="36">
        <f t="shared" si="131"/>
        <v>365080.61607178638</v>
      </c>
    </row>
    <row r="402" spans="1:12" x14ac:dyDescent="0.25">
      <c r="A402" s="35"/>
      <c r="B402" s="17" t="s">
        <v>20</v>
      </c>
      <c r="C402" s="47">
        <f>'NO TOCAR'!$B$22</f>
        <v>1429.82</v>
      </c>
      <c r="D402" s="47">
        <f>'NO TOCAR'!$B$22</f>
        <v>1429.82</v>
      </c>
      <c r="E402" s="47">
        <f>'NO TOCAR'!$B$22</f>
        <v>1429.82</v>
      </c>
      <c r="F402" s="17">
        <f>'NO TOCAR'!$B$22</f>
        <v>1429.82</v>
      </c>
      <c r="G402" s="17">
        <f>'NO TOCAR'!$B$22</f>
        <v>1429.82</v>
      </c>
      <c r="H402" s="17">
        <f>'NO TOCAR'!$B$22</f>
        <v>1429.82</v>
      </c>
      <c r="I402" s="17">
        <f>'NO TOCAR'!$B$22</f>
        <v>1429.82</v>
      </c>
      <c r="J402" s="17">
        <f>'NO TOCAR'!$B$22</f>
        <v>1429.82</v>
      </c>
      <c r="K402" s="17">
        <f>'NO TOCAR'!$B$22</f>
        <v>1429.82</v>
      </c>
      <c r="L402" s="36">
        <f>'NO TOCAR'!$B$22</f>
        <v>1429.82</v>
      </c>
    </row>
    <row r="403" spans="1:12" x14ac:dyDescent="0.25">
      <c r="A403" s="35"/>
      <c r="B403" s="17" t="s">
        <v>220</v>
      </c>
      <c r="C403" s="47">
        <f>(C387+C388+C389+C390+C391+C392+C393+C394+C395)*1%</f>
        <v>33222.899727758282</v>
      </c>
      <c r="D403" s="47">
        <f t="shared" ref="D403:L403" si="132">(D387+D388+D389+D390+D391+D392+D393+D394+D395)*1%</f>
        <v>34357.127380003978</v>
      </c>
      <c r="E403" s="47">
        <f t="shared" si="132"/>
        <v>35992.752439609671</v>
      </c>
      <c r="F403" s="17">
        <f t="shared" si="132"/>
        <v>37426.511300815364</v>
      </c>
      <c r="G403" s="17">
        <f t="shared" si="132"/>
        <v>39267.494103781057</v>
      </c>
      <c r="H403" s="17">
        <f t="shared" si="132"/>
        <v>41108.47690674675</v>
      </c>
      <c r="I403" s="17">
        <f t="shared" si="132"/>
        <v>42949.459709712442</v>
      </c>
      <c r="J403" s="17">
        <f t="shared" si="132"/>
        <v>46631.425315643835</v>
      </c>
      <c r="K403" s="17">
        <f t="shared" si="132"/>
        <v>48472.408118609514</v>
      </c>
      <c r="L403" s="17">
        <f t="shared" si="132"/>
        <v>52154.373724540914</v>
      </c>
    </row>
    <row r="404" spans="1:12" x14ac:dyDescent="0.25">
      <c r="A404" s="35"/>
      <c r="B404" s="33" t="s">
        <v>22</v>
      </c>
      <c r="C404" s="47">
        <f>SUM(C400:C403)</f>
        <v>964893.91210499022</v>
      </c>
      <c r="D404" s="47">
        <f t="shared" ref="D404:L404" si="133">SUM(D400:D403)</f>
        <v>997786.51402011537</v>
      </c>
      <c r="E404" s="47">
        <f t="shared" si="133"/>
        <v>1045219.6407486803</v>
      </c>
      <c r="F404" s="33">
        <f t="shared" si="133"/>
        <v>1086798.6477236454</v>
      </c>
      <c r="G404" s="33">
        <f t="shared" si="133"/>
        <v>1140187.1490096508</v>
      </c>
      <c r="H404" s="33">
        <f t="shared" si="133"/>
        <v>1193575.6502956559</v>
      </c>
      <c r="I404" s="33">
        <f t="shared" si="133"/>
        <v>1246964.1515816608</v>
      </c>
      <c r="J404" s="33">
        <f t="shared" si="133"/>
        <v>1353741.1541536711</v>
      </c>
      <c r="K404" s="33">
        <f t="shared" si="133"/>
        <v>1407129.6554396763</v>
      </c>
      <c r="L404" s="33">
        <f t="shared" si="133"/>
        <v>1513906.6580116865</v>
      </c>
    </row>
    <row r="405" spans="1:12" x14ac:dyDescent="0.25">
      <c r="A405" s="35"/>
      <c r="B405" s="50" t="s">
        <v>21</v>
      </c>
      <c r="C405" s="48">
        <f>C399-C404</f>
        <v>2556460.4535476379</v>
      </c>
      <c r="D405" s="48">
        <f t="shared" ref="D405:L405" si="134">D399-D404</f>
        <v>2636990.6168570826</v>
      </c>
      <c r="E405" s="48">
        <f t="shared" si="134"/>
        <v>2753119.9960890859</v>
      </c>
      <c r="F405" s="50">
        <f t="shared" si="134"/>
        <v>2854916.875234691</v>
      </c>
      <c r="G405" s="50">
        <f t="shared" si="134"/>
        <v>2985626.6542452546</v>
      </c>
      <c r="H405" s="50">
        <f t="shared" si="134"/>
        <v>3116336.4332558187</v>
      </c>
      <c r="I405" s="50">
        <f t="shared" si="134"/>
        <v>3247046.2122663837</v>
      </c>
      <c r="J405" s="50">
        <f t="shared" si="134"/>
        <v>3508465.7702875128</v>
      </c>
      <c r="K405" s="50">
        <f t="shared" si="134"/>
        <v>3639175.5492980755</v>
      </c>
      <c r="L405" s="51">
        <f t="shared" si="134"/>
        <v>3900595.1073192046</v>
      </c>
    </row>
    <row r="406" spans="1:12" x14ac:dyDescent="0.25">
      <c r="A406" s="35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36"/>
    </row>
    <row r="407" spans="1:12" x14ac:dyDescent="0.25">
      <c r="A407" s="35"/>
      <c r="B407" s="28" t="s">
        <v>0</v>
      </c>
      <c r="C407" s="29">
        <v>3096.68</v>
      </c>
      <c r="D407" s="17"/>
      <c r="E407" s="17"/>
      <c r="F407" s="17"/>
      <c r="G407" s="17"/>
      <c r="H407" s="17"/>
      <c r="I407" s="17"/>
      <c r="J407" s="17"/>
      <c r="K407" s="17"/>
      <c r="L407" s="36"/>
    </row>
    <row r="408" spans="1:12" x14ac:dyDescent="0.25">
      <c r="A408" s="37" t="s">
        <v>147</v>
      </c>
      <c r="B408" s="30" t="s">
        <v>132</v>
      </c>
      <c r="C408" s="30" t="s">
        <v>148</v>
      </c>
      <c r="D408" s="30" t="s">
        <v>149</v>
      </c>
      <c r="E408" s="30" t="s">
        <v>150</v>
      </c>
      <c r="F408" s="30" t="s">
        <v>151</v>
      </c>
      <c r="G408" s="30" t="s">
        <v>152</v>
      </c>
      <c r="H408" s="17"/>
      <c r="I408" s="17"/>
      <c r="J408" s="17"/>
      <c r="K408" s="17"/>
      <c r="L408" s="36"/>
    </row>
    <row r="409" spans="1:12" x14ac:dyDescent="0.25">
      <c r="A409" s="37" t="s">
        <v>1</v>
      </c>
      <c r="B409" s="30">
        <v>40</v>
      </c>
      <c r="C409" s="30">
        <v>40</v>
      </c>
      <c r="D409" s="30">
        <v>40</v>
      </c>
      <c r="E409" s="30">
        <v>40</v>
      </c>
      <c r="F409" s="30">
        <v>40</v>
      </c>
      <c r="G409" s="30">
        <v>40</v>
      </c>
      <c r="H409" s="17"/>
      <c r="I409" s="17"/>
      <c r="J409" s="17"/>
      <c r="K409" s="17"/>
      <c r="L409" s="36"/>
    </row>
    <row r="410" spans="1:12" x14ac:dyDescent="0.25">
      <c r="A410" s="35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36"/>
    </row>
    <row r="411" spans="1:12" x14ac:dyDescent="0.25">
      <c r="A411" s="35"/>
      <c r="B411" s="28" t="s">
        <v>3</v>
      </c>
      <c r="C411" s="17">
        <v>4</v>
      </c>
      <c r="D411" s="17">
        <v>6</v>
      </c>
      <c r="E411" s="17">
        <v>9</v>
      </c>
      <c r="F411" s="17">
        <v>11</v>
      </c>
      <c r="G411" s="17">
        <v>14</v>
      </c>
      <c r="H411" s="17">
        <v>16</v>
      </c>
      <c r="I411" s="17">
        <v>19</v>
      </c>
      <c r="J411" s="17">
        <v>21</v>
      </c>
      <c r="K411" s="17">
        <v>23</v>
      </c>
      <c r="L411" s="36" t="s">
        <v>4</v>
      </c>
    </row>
    <row r="412" spans="1:12" x14ac:dyDescent="0.25">
      <c r="A412" s="35" t="s">
        <v>56</v>
      </c>
      <c r="B412" s="28" t="s">
        <v>2</v>
      </c>
      <c r="C412" s="31">
        <v>0.2</v>
      </c>
      <c r="D412" s="31">
        <v>0.3</v>
      </c>
      <c r="E412" s="31">
        <v>0.4</v>
      </c>
      <c r="F412" s="31">
        <v>0.5</v>
      </c>
      <c r="G412" s="31">
        <v>0.6</v>
      </c>
      <c r="H412" s="31">
        <v>0.7</v>
      </c>
      <c r="I412" s="31">
        <v>0.8</v>
      </c>
      <c r="J412" s="31">
        <v>1</v>
      </c>
      <c r="K412" s="31">
        <v>1.1000000000000001</v>
      </c>
      <c r="L412" s="39">
        <v>1.3</v>
      </c>
    </row>
    <row r="413" spans="1:12" ht="18.75" x14ac:dyDescent="0.3">
      <c r="A413" s="35"/>
      <c r="B413" s="28" t="s">
        <v>7</v>
      </c>
      <c r="C413" s="31">
        <v>0.1</v>
      </c>
      <c r="D413" s="31">
        <v>0.2</v>
      </c>
      <c r="E413" s="31">
        <v>0.4</v>
      </c>
      <c r="F413" s="32">
        <v>0.8</v>
      </c>
      <c r="G413" s="31"/>
      <c r="H413" s="31"/>
      <c r="I413" s="31"/>
      <c r="J413" s="31"/>
      <c r="K413" s="31"/>
      <c r="L413" s="39"/>
    </row>
    <row r="414" spans="1:12" x14ac:dyDescent="0.25">
      <c r="A414" s="35" t="s">
        <v>63</v>
      </c>
      <c r="B414" s="17" t="s">
        <v>5</v>
      </c>
      <c r="C414" s="47">
        <f>('NO TOCAR'!$B$9*$C$326)</f>
        <v>1142053.1121160663</v>
      </c>
      <c r="D414" s="47">
        <f>('NO TOCAR'!$B$9*$C$326)</f>
        <v>1142053.1121160663</v>
      </c>
      <c r="E414" s="47">
        <f>('NO TOCAR'!$B$9*$C$326)</f>
        <v>1142053.1121160663</v>
      </c>
      <c r="F414" s="17">
        <f>('NO TOCAR'!$B$9*$C$326)</f>
        <v>1142053.1121160663</v>
      </c>
      <c r="G414" s="17">
        <f>('NO TOCAR'!$B$9*$C$326)</f>
        <v>1142053.1121160663</v>
      </c>
      <c r="H414" s="17">
        <f>('NO TOCAR'!$B$9*$C$326)</f>
        <v>1142053.1121160663</v>
      </c>
      <c r="I414" s="17">
        <f>('NO TOCAR'!$B$9*$C$326)</f>
        <v>1142053.1121160663</v>
      </c>
      <c r="J414" s="17">
        <f>('NO TOCAR'!$B$9*$C$326)</f>
        <v>1142053.1121160663</v>
      </c>
      <c r="K414" s="17">
        <f>('NO TOCAR'!$B$9*$C$326)</f>
        <v>1142053.1121160663</v>
      </c>
      <c r="L414" s="36">
        <f>('NO TOCAR'!$B$9*$C$326)</f>
        <v>1142053.1121160663</v>
      </c>
    </row>
    <row r="415" spans="1:12" x14ac:dyDescent="0.25">
      <c r="A415" s="35" t="s">
        <v>64</v>
      </c>
      <c r="B415" s="17" t="s">
        <v>6</v>
      </c>
      <c r="C415" s="47">
        <f>C414*C412</f>
        <v>228410.62242321327</v>
      </c>
      <c r="D415" s="47">
        <f>D414*D412</f>
        <v>342615.93363481987</v>
      </c>
      <c r="E415" s="47">
        <f t="shared" ref="E415:L415" si="135">E414*E412</f>
        <v>456821.24484642653</v>
      </c>
      <c r="F415" s="17">
        <f t="shared" si="135"/>
        <v>571026.55605803314</v>
      </c>
      <c r="G415" s="17">
        <f t="shared" si="135"/>
        <v>685231.86726963974</v>
      </c>
      <c r="H415" s="17">
        <f t="shared" si="135"/>
        <v>799437.17848124634</v>
      </c>
      <c r="I415" s="17">
        <f t="shared" si="135"/>
        <v>913642.48969285307</v>
      </c>
      <c r="J415" s="17">
        <f t="shared" si="135"/>
        <v>1142053.1121160663</v>
      </c>
      <c r="K415" s="17">
        <f t="shared" si="135"/>
        <v>1256258.423327673</v>
      </c>
      <c r="L415" s="36">
        <f t="shared" si="135"/>
        <v>1484669.0457508862</v>
      </c>
    </row>
    <row r="416" spans="1:12" x14ac:dyDescent="0.25">
      <c r="A416" s="35" t="s">
        <v>65</v>
      </c>
      <c r="B416" s="17" t="s">
        <v>7</v>
      </c>
      <c r="C416" s="47">
        <f>C414*$F$413</f>
        <v>913642.48969285307</v>
      </c>
      <c r="D416" s="47">
        <f t="shared" ref="D416:L416" si="136">D414*$F$413</f>
        <v>913642.48969285307</v>
      </c>
      <c r="E416" s="47">
        <f t="shared" si="136"/>
        <v>913642.48969285307</v>
      </c>
      <c r="F416" s="17">
        <f t="shared" si="136"/>
        <v>913642.48969285307</v>
      </c>
      <c r="G416" s="17">
        <f t="shared" si="136"/>
        <v>913642.48969285307</v>
      </c>
      <c r="H416" s="17">
        <f t="shared" si="136"/>
        <v>913642.48969285307</v>
      </c>
      <c r="I416" s="17">
        <f t="shared" si="136"/>
        <v>913642.48969285307</v>
      </c>
      <c r="J416" s="17">
        <f t="shared" si="136"/>
        <v>913642.48969285307</v>
      </c>
      <c r="K416" s="17">
        <f t="shared" si="136"/>
        <v>913642.48969285307</v>
      </c>
      <c r="L416" s="36">
        <f t="shared" si="136"/>
        <v>913642.48969285307</v>
      </c>
    </row>
    <row r="417" spans="1:12" x14ac:dyDescent="0.25">
      <c r="A417" s="35" t="s">
        <v>66</v>
      </c>
      <c r="B417" s="17" t="s">
        <v>8</v>
      </c>
      <c r="C417" s="47">
        <f>'NO TOCAR'!$C$11</f>
        <v>380456.47042559995</v>
      </c>
      <c r="D417" s="47">
        <f>'NO TOCAR'!$C$11+'NO TOCAR'!$C$13</f>
        <v>397749.93085439998</v>
      </c>
      <c r="E417" s="47">
        <f>D417+'NO TOCAR'!$C$13</f>
        <v>415043.39128320001</v>
      </c>
      <c r="F417" s="17">
        <f>E417+'NO TOCAR'!$C$13</f>
        <v>432336.85171200003</v>
      </c>
      <c r="G417" s="17">
        <f>F417+'NO TOCAR'!$C$13</f>
        <v>449630.31214080006</v>
      </c>
      <c r="H417" s="17">
        <f>G417+'NO TOCAR'!$C$13</f>
        <v>466923.77256960009</v>
      </c>
      <c r="I417" s="17">
        <f>H417+'NO TOCAR'!$C$13</f>
        <v>484217.23299840011</v>
      </c>
      <c r="J417" s="17">
        <f>I417+'NO TOCAR'!$C$13+'NO TOCAR'!$C$13</f>
        <v>518804.15385600016</v>
      </c>
      <c r="K417" s="17">
        <f>J417+'NO TOCAR'!$C$13</f>
        <v>536097.61428480013</v>
      </c>
      <c r="L417" s="36">
        <f>K417+'NO TOCAR'!$C$13+'NO TOCAR'!$C$13</f>
        <v>570684.53514240007</v>
      </c>
    </row>
    <row r="418" spans="1:12" x14ac:dyDescent="0.25">
      <c r="A418" s="35" t="s">
        <v>67</v>
      </c>
      <c r="B418" s="17" t="s">
        <v>9</v>
      </c>
      <c r="C418" s="47">
        <f>(C417+C416+C415+C414)*$E$8</f>
        <v>1065825.0778630932</v>
      </c>
      <c r="D418" s="47">
        <f t="shared" ref="D418:L418" si="137">(D417+D416+D415+D414)*$E$8</f>
        <v>1118424.5865192558</v>
      </c>
      <c r="E418" s="47">
        <f t="shared" si="137"/>
        <v>1171024.0951754183</v>
      </c>
      <c r="F418" s="17">
        <f t="shared" si="137"/>
        <v>1223623.6038315811</v>
      </c>
      <c r="G418" s="17">
        <f t="shared" si="137"/>
        <v>1276223.1124877436</v>
      </c>
      <c r="H418" s="17">
        <f t="shared" si="137"/>
        <v>1328822.6211439064</v>
      </c>
      <c r="I418" s="17">
        <f t="shared" si="137"/>
        <v>1381422.1298000691</v>
      </c>
      <c r="J418" s="17">
        <f t="shared" si="137"/>
        <v>1486621.1471123945</v>
      </c>
      <c r="K418" s="17">
        <f t="shared" si="137"/>
        <v>1539220.6557685572</v>
      </c>
      <c r="L418" s="36">
        <f t="shared" si="137"/>
        <v>1644419.6730808823</v>
      </c>
    </row>
    <row r="419" spans="1:12" x14ac:dyDescent="0.25">
      <c r="A419" s="35" t="s">
        <v>68</v>
      </c>
      <c r="B419" s="17" t="s">
        <v>10</v>
      </c>
      <c r="C419" s="47">
        <f>('NO TOCAR'!$E$4)*2</f>
        <v>32900</v>
      </c>
      <c r="D419" s="47">
        <f>('NO TOCAR'!$E$4)*2</f>
        <v>32900</v>
      </c>
      <c r="E419" s="47">
        <f>('NO TOCAR'!$E$4)*2</f>
        <v>32900</v>
      </c>
      <c r="F419" s="17">
        <f>('NO TOCAR'!$E$4)*2</f>
        <v>32900</v>
      </c>
      <c r="G419" s="17">
        <f>('NO TOCAR'!$E$4)*2</f>
        <v>32900</v>
      </c>
      <c r="H419" s="17">
        <f>('NO TOCAR'!$E$4)*2</f>
        <v>32900</v>
      </c>
      <c r="I419" s="17">
        <f>('NO TOCAR'!$E$4)*2</f>
        <v>32900</v>
      </c>
      <c r="J419" s="17">
        <f>('NO TOCAR'!$E$4)*2</f>
        <v>32900</v>
      </c>
      <c r="K419" s="17">
        <f>('NO TOCAR'!$E$4)*2</f>
        <v>32900</v>
      </c>
      <c r="L419" s="36">
        <f>('NO TOCAR'!$E$4)*2</f>
        <v>32900</v>
      </c>
    </row>
    <row r="420" spans="1:12" x14ac:dyDescent="0.25">
      <c r="A420" s="35"/>
      <c r="B420" s="17" t="s">
        <v>11</v>
      </c>
      <c r="C420" s="47">
        <f>('NO TOCAR'!$B$15)*2</f>
        <v>53823.819455999997</v>
      </c>
      <c r="D420" s="47">
        <f>('NO TOCAR'!$B$15)*2</f>
        <v>53823.819455999997</v>
      </c>
      <c r="E420" s="47">
        <f>('NO TOCAR'!$B$15)*2</f>
        <v>53823.819455999997</v>
      </c>
      <c r="F420" s="17">
        <f>('NO TOCAR'!$B$15)*2</f>
        <v>53823.819455999997</v>
      </c>
      <c r="G420" s="17">
        <f>('NO TOCAR'!$B$15)*2</f>
        <v>53823.819455999997</v>
      </c>
      <c r="H420" s="17">
        <f>('NO TOCAR'!$B$15)*2</f>
        <v>53823.819455999997</v>
      </c>
      <c r="I420" s="17">
        <f>('NO TOCAR'!$B$15)*2</f>
        <v>53823.819455999997</v>
      </c>
      <c r="J420" s="17">
        <f>('NO TOCAR'!$B$15)*2</f>
        <v>53823.819455999997</v>
      </c>
      <c r="K420" s="17">
        <f>('NO TOCAR'!$B$15)*2</f>
        <v>53823.819455999997</v>
      </c>
      <c r="L420" s="36">
        <f>('NO TOCAR'!$B$15)*2</f>
        <v>53823.819455999997</v>
      </c>
    </row>
    <row r="421" spans="1:12" x14ac:dyDescent="0.25">
      <c r="A421" s="35"/>
      <c r="B421" s="17" t="s">
        <v>12</v>
      </c>
      <c r="C421" s="47">
        <f>('NO TOCAR'!$F$4)*2</f>
        <v>12794.44</v>
      </c>
      <c r="D421" s="47">
        <f>('NO TOCAR'!$F$4)*2</f>
        <v>12794.44</v>
      </c>
      <c r="E421" s="47">
        <f>('NO TOCAR'!$F$4)*2</f>
        <v>12794.44</v>
      </c>
      <c r="F421" s="17">
        <f>('NO TOCAR'!$F$4)*2</f>
        <v>12794.44</v>
      </c>
      <c r="G421" s="17">
        <f>('NO TOCAR'!$F$4)*2</f>
        <v>12794.44</v>
      </c>
      <c r="H421" s="17">
        <f>('NO TOCAR'!$F$4)*2</f>
        <v>12794.44</v>
      </c>
      <c r="I421" s="17">
        <f>('NO TOCAR'!$F$4)*2</f>
        <v>12794.44</v>
      </c>
      <c r="J421" s="17">
        <f>('NO TOCAR'!$F$4)*2</f>
        <v>12794.44</v>
      </c>
      <c r="K421" s="17">
        <f>('NO TOCAR'!$F$4)*2</f>
        <v>12794.44</v>
      </c>
      <c r="L421" s="36">
        <f>('NO TOCAR'!$F$4)*2</f>
        <v>12794.44</v>
      </c>
    </row>
    <row r="422" spans="1:12" x14ac:dyDescent="0.25">
      <c r="A422" s="35"/>
      <c r="B422" s="17" t="s">
        <v>13</v>
      </c>
      <c r="C422" s="47">
        <f>'NO TOCAR'!$B$17</f>
        <v>131933.68358400001</v>
      </c>
      <c r="D422" s="47">
        <f>'NO TOCAR'!$D$17</f>
        <v>61258.168511999997</v>
      </c>
      <c r="E422" s="47">
        <f>'NO TOCAR'!$F$17</f>
        <v>40722.394176000002</v>
      </c>
      <c r="F422" s="17"/>
      <c r="G422" s="17"/>
      <c r="H422" s="17"/>
      <c r="I422" s="17"/>
      <c r="J422" s="17"/>
      <c r="K422" s="17"/>
      <c r="L422" s="36"/>
    </row>
    <row r="423" spans="1:12" x14ac:dyDescent="0.25">
      <c r="A423" s="35"/>
      <c r="B423" s="17" t="s">
        <v>14</v>
      </c>
      <c r="C423" s="47">
        <f>('NO TOCAR'!$E$5)*2</f>
        <v>24500</v>
      </c>
      <c r="D423" s="47">
        <f>('NO TOCAR'!$E$5)*2</f>
        <v>24500</v>
      </c>
      <c r="E423" s="47">
        <f>('NO TOCAR'!$E$5)*2</f>
        <v>24500</v>
      </c>
      <c r="F423" s="17">
        <f>('NO TOCAR'!$E$5)*2</f>
        <v>24500</v>
      </c>
      <c r="G423" s="17">
        <f>('NO TOCAR'!$E$5)*2</f>
        <v>24500</v>
      </c>
      <c r="H423" s="17">
        <f>('NO TOCAR'!$E$5)*2</f>
        <v>24500</v>
      </c>
      <c r="I423" s="17">
        <f>('NO TOCAR'!$E$5)*2</f>
        <v>24500</v>
      </c>
      <c r="J423" s="17">
        <f>('NO TOCAR'!$E$5)*2</f>
        <v>24500</v>
      </c>
      <c r="K423" s="17">
        <f>('NO TOCAR'!$E$5)*2</f>
        <v>24500</v>
      </c>
      <c r="L423" s="36">
        <f>('NO TOCAR'!$E$5)*2</f>
        <v>24500</v>
      </c>
    </row>
    <row r="424" spans="1:12" x14ac:dyDescent="0.25">
      <c r="A424" s="35"/>
      <c r="B424" s="17" t="s">
        <v>15</v>
      </c>
      <c r="C424" s="47">
        <f>('NO TOCAR'!$B$19)*2</f>
        <v>28858.745708800001</v>
      </c>
      <c r="D424" s="47">
        <f>('NO TOCAR'!$B$19)*2</f>
        <v>28858.745708800001</v>
      </c>
      <c r="E424" s="47">
        <f>('NO TOCAR'!$B$19)*2</f>
        <v>28858.745708800001</v>
      </c>
      <c r="F424" s="17">
        <f>('NO TOCAR'!$B$19)*2</f>
        <v>28858.745708800001</v>
      </c>
      <c r="G424" s="17">
        <f>('NO TOCAR'!$B$19)*2</f>
        <v>28858.745708800001</v>
      </c>
      <c r="H424" s="17">
        <f>('NO TOCAR'!$B$19)*2</f>
        <v>28858.745708800001</v>
      </c>
      <c r="I424" s="17">
        <f>('NO TOCAR'!$B$19)*2</f>
        <v>28858.745708800001</v>
      </c>
      <c r="J424" s="17">
        <f>('NO TOCAR'!$B$19)*2</f>
        <v>28858.745708800001</v>
      </c>
      <c r="K424" s="17">
        <f>('NO TOCAR'!$B$19)*2</f>
        <v>28858.745708800001</v>
      </c>
      <c r="L424" s="36">
        <f>('NO TOCAR'!$B$19)*2</f>
        <v>28858.745708800001</v>
      </c>
    </row>
    <row r="425" spans="1:12" x14ac:dyDescent="0.25">
      <c r="A425" s="35"/>
      <c r="B425" s="17" t="s">
        <v>16</v>
      </c>
      <c r="C425" s="47">
        <f>('NO TOCAR'!$B$21)*2</f>
        <v>145705.647168</v>
      </c>
      <c r="D425" s="47">
        <f>('NO TOCAR'!$B$21)*2</f>
        <v>145705.647168</v>
      </c>
      <c r="E425" s="47">
        <f>('NO TOCAR'!$B$21)*2</f>
        <v>145705.647168</v>
      </c>
      <c r="F425" s="17">
        <f>('NO TOCAR'!$B$21)*2</f>
        <v>145705.647168</v>
      </c>
      <c r="G425" s="17">
        <f>('NO TOCAR'!$B$21)*2</f>
        <v>145705.647168</v>
      </c>
      <c r="H425" s="17">
        <f>('NO TOCAR'!$B$21)*2</f>
        <v>145705.647168</v>
      </c>
      <c r="I425" s="17">
        <f>('NO TOCAR'!$B$21)*2</f>
        <v>145705.647168</v>
      </c>
      <c r="J425" s="17">
        <f>('NO TOCAR'!$B$21)*2</f>
        <v>145705.647168</v>
      </c>
      <c r="K425" s="17">
        <f>('NO TOCAR'!$B$21)*2</f>
        <v>145705.647168</v>
      </c>
      <c r="L425" s="36">
        <f>('NO TOCAR'!$B$21)*2</f>
        <v>145705.647168</v>
      </c>
    </row>
    <row r="426" spans="1:12" x14ac:dyDescent="0.25">
      <c r="A426" s="35"/>
      <c r="B426" s="33" t="s">
        <v>17</v>
      </c>
      <c r="C426" s="47">
        <f>SUM(C414:C425)</f>
        <v>4160904.1084376257</v>
      </c>
      <c r="D426" s="47">
        <f t="shared" ref="D426:L426" si="138">SUM(D414:D425)</f>
        <v>4274326.8736621942</v>
      </c>
      <c r="E426" s="47">
        <f t="shared" si="138"/>
        <v>4437889.379622764</v>
      </c>
      <c r="F426" s="33">
        <f t="shared" si="138"/>
        <v>4581265.2657433338</v>
      </c>
      <c r="G426" s="33">
        <f t="shared" si="138"/>
        <v>4765363.5460399035</v>
      </c>
      <c r="H426" s="33">
        <f t="shared" si="138"/>
        <v>4949461.8263364723</v>
      </c>
      <c r="I426" s="33">
        <f t="shared" si="138"/>
        <v>5133560.106633042</v>
      </c>
      <c r="J426" s="33">
        <f t="shared" si="138"/>
        <v>5501756.6672261804</v>
      </c>
      <c r="K426" s="33">
        <f t="shared" si="138"/>
        <v>5685854.9475227501</v>
      </c>
      <c r="L426" s="40">
        <f t="shared" si="138"/>
        <v>6054051.5081158886</v>
      </c>
    </row>
    <row r="427" spans="1:12" x14ac:dyDescent="0.25">
      <c r="A427" s="35"/>
      <c r="B427" s="17" t="s">
        <v>18</v>
      </c>
      <c r="C427" s="47">
        <f>(C422+C421+C420+C419+C418+C417+C416+C415+C414)*21%</f>
        <v>831986.34026777348</v>
      </c>
      <c r="D427" s="47">
        <f t="shared" ref="D427:L427" si="139">(D422+D421+D420+D419+D418+D417+D416+D415+D414)*21%</f>
        <v>855805.12096493295</v>
      </c>
      <c r="E427" s="47">
        <f t="shared" si="139"/>
        <v>890153.24721665238</v>
      </c>
      <c r="F427" s="17">
        <f t="shared" si="139"/>
        <v>920262.18330197199</v>
      </c>
      <c r="G427" s="17">
        <f t="shared" si="139"/>
        <v>958922.8221642517</v>
      </c>
      <c r="H427" s="17">
        <f t="shared" si="139"/>
        <v>997583.46102653106</v>
      </c>
      <c r="I427" s="17">
        <f t="shared" si="139"/>
        <v>1036244.0998888105</v>
      </c>
      <c r="J427" s="17">
        <f t="shared" si="139"/>
        <v>1113565.3776133698</v>
      </c>
      <c r="K427" s="17">
        <f t="shared" si="139"/>
        <v>1152226.0164756496</v>
      </c>
      <c r="L427" s="36">
        <f t="shared" si="139"/>
        <v>1229547.2942002083</v>
      </c>
    </row>
    <row r="428" spans="1:12" x14ac:dyDescent="0.25">
      <c r="A428" s="35"/>
      <c r="B428" s="17" t="s">
        <v>19</v>
      </c>
      <c r="C428" s="47">
        <f>(C422+C421+C420+C419+C418+C417+C416+C415+C414)*7%</f>
        <v>277328.78008925787</v>
      </c>
      <c r="D428" s="47">
        <f t="shared" ref="D428:L428" si="140">(D422+D421+D420+D419+D418+D417+D416+D415+D414)*7%</f>
        <v>285268.37365497765</v>
      </c>
      <c r="E428" s="47">
        <f t="shared" si="140"/>
        <v>296717.7490722175</v>
      </c>
      <c r="F428" s="17">
        <f t="shared" si="140"/>
        <v>306754.06110065739</v>
      </c>
      <c r="G428" s="17">
        <f t="shared" si="140"/>
        <v>319640.94072141725</v>
      </c>
      <c r="H428" s="17">
        <f t="shared" si="140"/>
        <v>332527.82034217706</v>
      </c>
      <c r="I428" s="17">
        <f t="shared" si="140"/>
        <v>345414.69996293692</v>
      </c>
      <c r="J428" s="17">
        <f t="shared" si="140"/>
        <v>371188.45920445665</v>
      </c>
      <c r="K428" s="17">
        <f t="shared" si="140"/>
        <v>384075.33882521652</v>
      </c>
      <c r="L428" s="36">
        <f t="shared" si="140"/>
        <v>409849.09806673619</v>
      </c>
    </row>
    <row r="429" spans="1:12" x14ac:dyDescent="0.25">
      <c r="A429" s="35"/>
      <c r="B429" s="17" t="s">
        <v>20</v>
      </c>
      <c r="C429" s="47">
        <f>'NO TOCAR'!$B$22</f>
        <v>1429.82</v>
      </c>
      <c r="D429" s="47">
        <f>'NO TOCAR'!$B$22</f>
        <v>1429.82</v>
      </c>
      <c r="E429" s="47">
        <f>'NO TOCAR'!$B$22</f>
        <v>1429.82</v>
      </c>
      <c r="F429" s="17">
        <f>'NO TOCAR'!$B$22</f>
        <v>1429.82</v>
      </c>
      <c r="G429" s="17">
        <f>'NO TOCAR'!$B$22</f>
        <v>1429.82</v>
      </c>
      <c r="H429" s="17">
        <f>'NO TOCAR'!$B$22</f>
        <v>1429.82</v>
      </c>
      <c r="I429" s="17">
        <f>'NO TOCAR'!$B$22</f>
        <v>1429.82</v>
      </c>
      <c r="J429" s="17">
        <f>'NO TOCAR'!$B$22</f>
        <v>1429.82</v>
      </c>
      <c r="K429" s="17">
        <f>'NO TOCAR'!$B$22</f>
        <v>1429.82</v>
      </c>
      <c r="L429" s="36">
        <f>'NO TOCAR'!$B$22</f>
        <v>1429.82</v>
      </c>
    </row>
    <row r="430" spans="1:12" x14ac:dyDescent="0.25">
      <c r="A430" s="35"/>
      <c r="B430" s="17" t="s">
        <v>220</v>
      </c>
      <c r="C430" s="47">
        <f>(C414+C415+C416+C417+C418+C419+C420+C421+C422)*1%</f>
        <v>39618.397155608262</v>
      </c>
      <c r="D430" s="47">
        <f t="shared" ref="D430:L430" si="141">(D414+D415+D416+D417+D418+D419+D420+D421+D422)*1%</f>
        <v>40752.624807853943</v>
      </c>
      <c r="E430" s="47">
        <f t="shared" si="141"/>
        <v>42388.249867459635</v>
      </c>
      <c r="F430" s="17">
        <f t="shared" si="141"/>
        <v>43822.008728665336</v>
      </c>
      <c r="G430" s="17">
        <f t="shared" si="141"/>
        <v>45662.991531631036</v>
      </c>
      <c r="H430" s="17">
        <f t="shared" si="141"/>
        <v>47503.974334596722</v>
      </c>
      <c r="I430" s="17">
        <f t="shared" si="141"/>
        <v>49344.957137562422</v>
      </c>
      <c r="J430" s="17">
        <f t="shared" si="141"/>
        <v>53026.922743493808</v>
      </c>
      <c r="K430" s="17">
        <f t="shared" si="141"/>
        <v>54867.9055464595</v>
      </c>
      <c r="L430" s="17">
        <f t="shared" si="141"/>
        <v>58549.871152390886</v>
      </c>
    </row>
    <row r="431" spans="1:12" x14ac:dyDescent="0.25">
      <c r="A431" s="35"/>
      <c r="B431" s="33" t="s">
        <v>22</v>
      </c>
      <c r="C431" s="47">
        <f>SUM(C427:C430)</f>
        <v>1150363.3375126398</v>
      </c>
      <c r="D431" s="47">
        <f t="shared" ref="D431:L431" si="142">SUM(D427:D430)</f>
        <v>1183255.9394277646</v>
      </c>
      <c r="E431" s="47">
        <f t="shared" si="142"/>
        <v>1230689.0661563296</v>
      </c>
      <c r="F431" s="33">
        <f t="shared" si="142"/>
        <v>1272268.0731312947</v>
      </c>
      <c r="G431" s="33">
        <f t="shared" si="142"/>
        <v>1325656.5744173001</v>
      </c>
      <c r="H431" s="33">
        <f t="shared" si="142"/>
        <v>1379045.075703305</v>
      </c>
      <c r="I431" s="33">
        <f t="shared" si="142"/>
        <v>1432433.5769893099</v>
      </c>
      <c r="J431" s="33">
        <f t="shared" si="142"/>
        <v>1539210.5795613206</v>
      </c>
      <c r="K431" s="33">
        <f t="shared" si="142"/>
        <v>1592599.0808473257</v>
      </c>
      <c r="L431" s="33">
        <f t="shared" si="142"/>
        <v>1699376.0834193355</v>
      </c>
    </row>
    <row r="432" spans="1:12" ht="15.75" thickBot="1" x14ac:dyDescent="0.3">
      <c r="A432" s="42"/>
      <c r="B432" s="50" t="s">
        <v>21</v>
      </c>
      <c r="C432" s="48">
        <f>C426-C431</f>
        <v>3010540.7709249859</v>
      </c>
      <c r="D432" s="48">
        <f t="shared" ref="D432:L432" si="143">D426-D431</f>
        <v>3091070.9342344296</v>
      </c>
      <c r="E432" s="48">
        <f t="shared" si="143"/>
        <v>3207200.3134664344</v>
      </c>
      <c r="F432" s="50">
        <f t="shared" si="143"/>
        <v>3308997.1926120389</v>
      </c>
      <c r="G432" s="50">
        <f t="shared" si="143"/>
        <v>3439706.9716226035</v>
      </c>
      <c r="H432" s="50">
        <f t="shared" si="143"/>
        <v>3570416.7506331671</v>
      </c>
      <c r="I432" s="50">
        <f t="shared" si="143"/>
        <v>3701126.5296437321</v>
      </c>
      <c r="J432" s="50">
        <f t="shared" si="143"/>
        <v>3962546.0876648598</v>
      </c>
      <c r="K432" s="50">
        <f t="shared" si="143"/>
        <v>4093255.8666754244</v>
      </c>
      <c r="L432" s="51">
        <f t="shared" si="143"/>
        <v>4354675.4246965535</v>
      </c>
    </row>
    <row r="433" spans="1:12" ht="15.75" thickBot="1" x14ac:dyDescent="0.3"/>
    <row r="434" spans="1:12" x14ac:dyDescent="0.25">
      <c r="A434" s="18"/>
      <c r="B434" s="43" t="s">
        <v>0</v>
      </c>
      <c r="C434" s="44">
        <v>2948.96</v>
      </c>
      <c r="D434" s="19"/>
      <c r="E434" s="19"/>
      <c r="F434" s="19"/>
      <c r="G434" s="19"/>
      <c r="H434" s="19"/>
      <c r="I434" s="19"/>
      <c r="J434" s="19"/>
      <c r="K434" s="19"/>
      <c r="L434" s="20"/>
    </row>
    <row r="435" spans="1:12" x14ac:dyDescent="0.25">
      <c r="A435" s="37" t="s">
        <v>147</v>
      </c>
      <c r="B435" s="30" t="s">
        <v>153</v>
      </c>
      <c r="C435" s="30" t="s">
        <v>154</v>
      </c>
      <c r="D435" s="30" t="s">
        <v>155</v>
      </c>
      <c r="E435" s="30" t="s">
        <v>156</v>
      </c>
      <c r="F435" s="30" t="s">
        <v>157</v>
      </c>
      <c r="G435" s="30" t="s">
        <v>158</v>
      </c>
      <c r="H435" s="30" t="s">
        <v>159</v>
      </c>
      <c r="I435" s="30" t="s">
        <v>160</v>
      </c>
      <c r="J435" s="30" t="s">
        <v>161</v>
      </c>
      <c r="K435" s="30" t="s">
        <v>162</v>
      </c>
      <c r="L435" s="38" t="s">
        <v>163</v>
      </c>
    </row>
    <row r="436" spans="1:12" x14ac:dyDescent="0.25">
      <c r="A436" s="37" t="s">
        <v>1</v>
      </c>
      <c r="B436" s="30">
        <v>40</v>
      </c>
      <c r="C436" s="30">
        <v>40</v>
      </c>
      <c r="D436" s="30">
        <v>40</v>
      </c>
      <c r="E436" s="30">
        <v>40</v>
      </c>
      <c r="F436" s="30">
        <v>40</v>
      </c>
      <c r="G436" s="30">
        <v>40</v>
      </c>
      <c r="H436" s="30">
        <v>40</v>
      </c>
      <c r="I436" s="30">
        <v>40</v>
      </c>
      <c r="J436" s="30">
        <v>40</v>
      </c>
      <c r="K436" s="30">
        <v>40</v>
      </c>
      <c r="L436" s="38">
        <v>40</v>
      </c>
    </row>
    <row r="437" spans="1:12" x14ac:dyDescent="0.25">
      <c r="A437" s="35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36"/>
    </row>
    <row r="438" spans="1:12" x14ac:dyDescent="0.25">
      <c r="A438" s="35"/>
      <c r="B438" s="28" t="s">
        <v>3</v>
      </c>
      <c r="C438" s="17">
        <v>4</v>
      </c>
      <c r="D438" s="17">
        <v>6</v>
      </c>
      <c r="E438" s="17">
        <v>9</v>
      </c>
      <c r="F438" s="17">
        <v>11</v>
      </c>
      <c r="G438" s="17">
        <v>14</v>
      </c>
      <c r="H438" s="17">
        <v>16</v>
      </c>
      <c r="I438" s="17">
        <v>19</v>
      </c>
      <c r="J438" s="17">
        <v>21</v>
      </c>
      <c r="K438" s="17">
        <v>23</v>
      </c>
      <c r="L438" s="36" t="s">
        <v>4</v>
      </c>
    </row>
    <row r="439" spans="1:12" x14ac:dyDescent="0.25">
      <c r="A439" s="35" t="s">
        <v>37</v>
      </c>
      <c r="B439" s="28" t="s">
        <v>2</v>
      </c>
      <c r="C439" s="31">
        <v>0.2</v>
      </c>
      <c r="D439" s="31">
        <v>0.3</v>
      </c>
      <c r="E439" s="31">
        <v>0.4</v>
      </c>
      <c r="F439" s="31">
        <v>0.5</v>
      </c>
      <c r="G439" s="31">
        <v>0.6</v>
      </c>
      <c r="H439" s="31">
        <v>0.7</v>
      </c>
      <c r="I439" s="31">
        <v>0.8</v>
      </c>
      <c r="J439" s="31">
        <v>1</v>
      </c>
      <c r="K439" s="31">
        <v>1.1000000000000001</v>
      </c>
      <c r="L439" s="39">
        <v>1.3</v>
      </c>
    </row>
    <row r="440" spans="1:12" ht="18.75" x14ac:dyDescent="0.3">
      <c r="A440" s="35"/>
      <c r="B440" s="28" t="s">
        <v>7</v>
      </c>
      <c r="C440" s="32">
        <v>0.1</v>
      </c>
      <c r="D440" s="31">
        <v>0.2</v>
      </c>
      <c r="E440" s="31">
        <v>0.4</v>
      </c>
      <c r="F440" s="31">
        <v>0.8</v>
      </c>
      <c r="G440" s="31"/>
      <c r="H440" s="31"/>
      <c r="I440" s="31"/>
      <c r="J440" s="31"/>
      <c r="K440" s="31"/>
      <c r="L440" s="39"/>
    </row>
    <row r="441" spans="1:12" x14ac:dyDescent="0.25">
      <c r="A441" s="35" t="s">
        <v>164</v>
      </c>
      <c r="B441" s="17" t="s">
        <v>5</v>
      </c>
      <c r="C441" s="47">
        <f>('NO TOCAR'!$B$9*$C$434)</f>
        <v>1087574.0940316063</v>
      </c>
      <c r="D441" s="47">
        <f>('NO TOCAR'!$B$9*$C$434)</f>
        <v>1087574.0940316063</v>
      </c>
      <c r="E441" s="47">
        <f>('NO TOCAR'!$B$9*$C$434)</f>
        <v>1087574.0940316063</v>
      </c>
      <c r="F441" s="17">
        <f>('NO TOCAR'!$B$9*$C$434)</f>
        <v>1087574.0940316063</v>
      </c>
      <c r="G441" s="17">
        <f>('NO TOCAR'!$B$9*$C$434)</f>
        <v>1087574.0940316063</v>
      </c>
      <c r="H441" s="17">
        <f>('NO TOCAR'!$B$9*$C$434)</f>
        <v>1087574.0940316063</v>
      </c>
      <c r="I441" s="17">
        <f>('NO TOCAR'!$B$9*$C$434)</f>
        <v>1087574.0940316063</v>
      </c>
      <c r="J441" s="17">
        <f>('NO TOCAR'!$B$9*$C$434)</f>
        <v>1087574.0940316063</v>
      </c>
      <c r="K441" s="17">
        <f>('NO TOCAR'!$B$9*$C$434)</f>
        <v>1087574.0940316063</v>
      </c>
      <c r="L441" s="36">
        <f>('NO TOCAR'!$B$9*$C$434)</f>
        <v>1087574.0940316063</v>
      </c>
    </row>
    <row r="442" spans="1:12" x14ac:dyDescent="0.25">
      <c r="A442" s="35" t="s">
        <v>165</v>
      </c>
      <c r="B442" s="17" t="s">
        <v>6</v>
      </c>
      <c r="C442" s="47">
        <f>C441*C439</f>
        <v>217514.81880632127</v>
      </c>
      <c r="D442" s="47">
        <f>D441*D439</f>
        <v>326272.22820948187</v>
      </c>
      <c r="E442" s="47">
        <f t="shared" ref="E442:L442" si="144">E441*E439</f>
        <v>435029.63761264255</v>
      </c>
      <c r="F442" s="17">
        <f t="shared" si="144"/>
        <v>543787.04701580317</v>
      </c>
      <c r="G442" s="17">
        <f t="shared" si="144"/>
        <v>652544.45641896373</v>
      </c>
      <c r="H442" s="17">
        <f t="shared" si="144"/>
        <v>761301.86582212441</v>
      </c>
      <c r="I442" s="17">
        <f t="shared" si="144"/>
        <v>870059.27522528509</v>
      </c>
      <c r="J442" s="17">
        <f t="shared" si="144"/>
        <v>1087574.0940316063</v>
      </c>
      <c r="K442" s="17">
        <f t="shared" si="144"/>
        <v>1196331.503434767</v>
      </c>
      <c r="L442" s="36">
        <f t="shared" si="144"/>
        <v>1413846.3222410884</v>
      </c>
    </row>
    <row r="443" spans="1:12" x14ac:dyDescent="0.25">
      <c r="A443" s="35" t="s">
        <v>82</v>
      </c>
      <c r="B443" s="17" t="s">
        <v>7</v>
      </c>
      <c r="C443" s="47">
        <f>C441*$C$440</f>
        <v>108757.40940316064</v>
      </c>
      <c r="D443" s="47">
        <f t="shared" ref="D443:L443" si="145">D441*$C$440</f>
        <v>108757.40940316064</v>
      </c>
      <c r="E443" s="47">
        <f t="shared" si="145"/>
        <v>108757.40940316064</v>
      </c>
      <c r="F443" s="17">
        <f t="shared" si="145"/>
        <v>108757.40940316064</v>
      </c>
      <c r="G443" s="17">
        <f t="shared" si="145"/>
        <v>108757.40940316064</v>
      </c>
      <c r="H443" s="17">
        <f t="shared" si="145"/>
        <v>108757.40940316064</v>
      </c>
      <c r="I443" s="17">
        <f t="shared" si="145"/>
        <v>108757.40940316064</v>
      </c>
      <c r="J443" s="17">
        <f t="shared" si="145"/>
        <v>108757.40940316064</v>
      </c>
      <c r="K443" s="17">
        <f t="shared" si="145"/>
        <v>108757.40940316064</v>
      </c>
      <c r="L443" s="36">
        <f t="shared" si="145"/>
        <v>108757.40940316064</v>
      </c>
    </row>
    <row r="444" spans="1:12" x14ac:dyDescent="0.25">
      <c r="A444" s="35" t="s">
        <v>166</v>
      </c>
      <c r="B444" s="17" t="s">
        <v>8</v>
      </c>
      <c r="C444" s="47">
        <f>'NO TOCAR'!$C$11</f>
        <v>380456.47042559995</v>
      </c>
      <c r="D444" s="47">
        <f>'NO TOCAR'!$C$11+'NO TOCAR'!$C$13</f>
        <v>397749.93085439998</v>
      </c>
      <c r="E444" s="47">
        <f>D444+'NO TOCAR'!$C$13</f>
        <v>415043.39128320001</v>
      </c>
      <c r="F444" s="17">
        <f>E444+'NO TOCAR'!$C$13</f>
        <v>432336.85171200003</v>
      </c>
      <c r="G444" s="17">
        <f>F444+'NO TOCAR'!$C$13</f>
        <v>449630.31214080006</v>
      </c>
      <c r="H444" s="17">
        <f>G444+'NO TOCAR'!$C$13</f>
        <v>466923.77256960009</v>
      </c>
      <c r="I444" s="17">
        <f>H444+'NO TOCAR'!$C$13</f>
        <v>484217.23299840011</v>
      </c>
      <c r="J444" s="17">
        <f>I444+'NO TOCAR'!$C$13+'NO TOCAR'!$C$13</f>
        <v>518804.15385600016</v>
      </c>
      <c r="K444" s="17">
        <f>J444+'NO TOCAR'!$C$13</f>
        <v>536097.61428480013</v>
      </c>
      <c r="L444" s="36">
        <f>K444+'NO TOCAR'!$C$13+'NO TOCAR'!$C$13</f>
        <v>570684.53514240007</v>
      </c>
    </row>
    <row r="445" spans="1:12" x14ac:dyDescent="0.25">
      <c r="A445" s="35" t="s">
        <v>83</v>
      </c>
      <c r="B445" s="17" t="s">
        <v>9</v>
      </c>
      <c r="C445" s="47">
        <f>(C444+C443+C442+C441)*$E$8</f>
        <v>717721.11706667533</v>
      </c>
      <c r="D445" s="47">
        <f t="shared" ref="D445:L445" si="146">(D444+D443+D442+D441)*$E$8</f>
        <v>768141.46499945957</v>
      </c>
      <c r="E445" s="47">
        <f t="shared" si="146"/>
        <v>818561.8129322438</v>
      </c>
      <c r="F445" s="17">
        <f t="shared" si="146"/>
        <v>868982.16086502804</v>
      </c>
      <c r="G445" s="17">
        <f t="shared" si="146"/>
        <v>919402.50879781228</v>
      </c>
      <c r="H445" s="17">
        <f t="shared" si="146"/>
        <v>969822.85673059663</v>
      </c>
      <c r="I445" s="17">
        <f t="shared" si="146"/>
        <v>1020243.204663381</v>
      </c>
      <c r="J445" s="17">
        <f t="shared" si="146"/>
        <v>1121083.9005289495</v>
      </c>
      <c r="K445" s="17">
        <f t="shared" si="146"/>
        <v>1171504.2484617338</v>
      </c>
      <c r="L445" s="36">
        <f t="shared" si="146"/>
        <v>1272344.9443273023</v>
      </c>
    </row>
    <row r="446" spans="1:12" x14ac:dyDescent="0.25">
      <c r="A446" s="35" t="s">
        <v>86</v>
      </c>
      <c r="B446" s="17" t="s">
        <v>10</v>
      </c>
      <c r="C446" s="47">
        <f>('NO TOCAR'!$E$4)*2</f>
        <v>32900</v>
      </c>
      <c r="D446" s="47">
        <f>('NO TOCAR'!$E$4)*2</f>
        <v>32900</v>
      </c>
      <c r="E446" s="47">
        <f>('NO TOCAR'!$E$4)*2</f>
        <v>32900</v>
      </c>
      <c r="F446" s="17">
        <f>('NO TOCAR'!$E$4)*2</f>
        <v>32900</v>
      </c>
      <c r="G446" s="17">
        <f>('NO TOCAR'!$E$4)*2</f>
        <v>32900</v>
      </c>
      <c r="H446" s="17">
        <f>('NO TOCAR'!$E$4)*2</f>
        <v>32900</v>
      </c>
      <c r="I446" s="17">
        <f>('NO TOCAR'!$E$4)*2</f>
        <v>32900</v>
      </c>
      <c r="J446" s="17">
        <f>('NO TOCAR'!$E$4)*2</f>
        <v>32900</v>
      </c>
      <c r="K446" s="17">
        <f>('NO TOCAR'!$E$4)*2</f>
        <v>32900</v>
      </c>
      <c r="L446" s="36">
        <f>('NO TOCAR'!$E$4)*2</f>
        <v>32900</v>
      </c>
    </row>
    <row r="447" spans="1:12" x14ac:dyDescent="0.25">
      <c r="A447" s="35" t="s">
        <v>80</v>
      </c>
      <c r="B447" s="17" t="s">
        <v>11</v>
      </c>
      <c r="C447" s="47">
        <f>('NO TOCAR'!$B$15)*2</f>
        <v>53823.819455999997</v>
      </c>
      <c r="D447" s="47">
        <f>('NO TOCAR'!$B$15)*2</f>
        <v>53823.819455999997</v>
      </c>
      <c r="E447" s="47">
        <f>('NO TOCAR'!$B$15)*2</f>
        <v>53823.819455999997</v>
      </c>
      <c r="F447" s="17">
        <f>('NO TOCAR'!$B$15)*2</f>
        <v>53823.819455999997</v>
      </c>
      <c r="G447" s="17">
        <f>('NO TOCAR'!$B$15)*2</f>
        <v>53823.819455999997</v>
      </c>
      <c r="H447" s="17">
        <f>('NO TOCAR'!$B$15)*2</f>
        <v>53823.819455999997</v>
      </c>
      <c r="I447" s="17">
        <f>('NO TOCAR'!$B$15)*2</f>
        <v>53823.819455999997</v>
      </c>
      <c r="J447" s="17">
        <f>('NO TOCAR'!$B$15)*2</f>
        <v>53823.819455999997</v>
      </c>
      <c r="K447" s="17">
        <f>('NO TOCAR'!$B$15)*2</f>
        <v>53823.819455999997</v>
      </c>
      <c r="L447" s="36">
        <f>('NO TOCAR'!$B$15)*2</f>
        <v>53823.819455999997</v>
      </c>
    </row>
    <row r="448" spans="1:12" x14ac:dyDescent="0.25">
      <c r="A448" s="35" t="s">
        <v>81</v>
      </c>
      <c r="B448" s="17" t="s">
        <v>12</v>
      </c>
      <c r="C448" s="47">
        <f>('NO TOCAR'!$F$4)*2</f>
        <v>12794.44</v>
      </c>
      <c r="D448" s="47">
        <f>('NO TOCAR'!$F$4)*2</f>
        <v>12794.44</v>
      </c>
      <c r="E448" s="47">
        <f>('NO TOCAR'!$F$4)*2</f>
        <v>12794.44</v>
      </c>
      <c r="F448" s="17">
        <f>('NO TOCAR'!$F$4)*2</f>
        <v>12794.44</v>
      </c>
      <c r="G448" s="17">
        <f>('NO TOCAR'!$F$4)*2</f>
        <v>12794.44</v>
      </c>
      <c r="H448" s="17">
        <f>('NO TOCAR'!$F$4)*2</f>
        <v>12794.44</v>
      </c>
      <c r="I448" s="17">
        <f>('NO TOCAR'!$F$4)*2</f>
        <v>12794.44</v>
      </c>
      <c r="J448" s="17">
        <f>('NO TOCAR'!$F$4)*2</f>
        <v>12794.44</v>
      </c>
      <c r="K448" s="17">
        <f>('NO TOCAR'!$F$4)*2</f>
        <v>12794.44</v>
      </c>
      <c r="L448" s="36">
        <f>('NO TOCAR'!$F$4)*2</f>
        <v>12794.44</v>
      </c>
    </row>
    <row r="449" spans="1:12" x14ac:dyDescent="0.25">
      <c r="A449" s="35" t="s">
        <v>84</v>
      </c>
      <c r="B449" s="17" t="s">
        <v>13</v>
      </c>
      <c r="C449" s="47">
        <f>'NO TOCAR'!$B$17</f>
        <v>131933.68358400001</v>
      </c>
      <c r="D449" s="47">
        <f>'NO TOCAR'!$D$17</f>
        <v>61258.168511999997</v>
      </c>
      <c r="E449" s="47">
        <f>'NO TOCAR'!$F$17</f>
        <v>40722.394176000002</v>
      </c>
      <c r="F449" s="17"/>
      <c r="G449" s="17"/>
      <c r="H449" s="17"/>
      <c r="I449" s="17"/>
      <c r="J449" s="17"/>
      <c r="K449" s="17"/>
      <c r="L449" s="36"/>
    </row>
    <row r="450" spans="1:12" x14ac:dyDescent="0.25">
      <c r="A450" s="35" t="s">
        <v>85</v>
      </c>
      <c r="B450" s="17" t="s">
        <v>14</v>
      </c>
      <c r="C450" s="47">
        <f>('NO TOCAR'!$E$5)*2</f>
        <v>24500</v>
      </c>
      <c r="D450" s="47">
        <f>('NO TOCAR'!$E$5)*2</f>
        <v>24500</v>
      </c>
      <c r="E450" s="47">
        <f>('NO TOCAR'!$E$5)*2</f>
        <v>24500</v>
      </c>
      <c r="F450" s="17">
        <f>('NO TOCAR'!$E$5)*2</f>
        <v>24500</v>
      </c>
      <c r="G450" s="17">
        <f>('NO TOCAR'!$E$5)*2</f>
        <v>24500</v>
      </c>
      <c r="H450" s="17">
        <f>('NO TOCAR'!$E$5)*2</f>
        <v>24500</v>
      </c>
      <c r="I450" s="17">
        <f>('NO TOCAR'!$E$5)*2</f>
        <v>24500</v>
      </c>
      <c r="J450" s="17">
        <f>('NO TOCAR'!$E$5)*2</f>
        <v>24500</v>
      </c>
      <c r="K450" s="17">
        <f>('NO TOCAR'!$E$5)*2</f>
        <v>24500</v>
      </c>
      <c r="L450" s="36">
        <f>('NO TOCAR'!$E$5)*2</f>
        <v>24500</v>
      </c>
    </row>
    <row r="451" spans="1:12" x14ac:dyDescent="0.25">
      <c r="A451" s="35" t="s">
        <v>87</v>
      </c>
      <c r="B451" s="17" t="s">
        <v>15</v>
      </c>
      <c r="C451" s="47">
        <f>('NO TOCAR'!$B$19)*2</f>
        <v>28858.745708800001</v>
      </c>
      <c r="D451" s="47">
        <f>('NO TOCAR'!$B$19)*2</f>
        <v>28858.745708800001</v>
      </c>
      <c r="E451" s="47">
        <f>('NO TOCAR'!$B$19)*2</f>
        <v>28858.745708800001</v>
      </c>
      <c r="F451" s="17">
        <f>('NO TOCAR'!$B$19)*2</f>
        <v>28858.745708800001</v>
      </c>
      <c r="G451" s="17">
        <f>('NO TOCAR'!$B$19)*2</f>
        <v>28858.745708800001</v>
      </c>
      <c r="H451" s="17">
        <f>('NO TOCAR'!$B$19)*2</f>
        <v>28858.745708800001</v>
      </c>
      <c r="I451" s="17">
        <f>('NO TOCAR'!$B$19)*2</f>
        <v>28858.745708800001</v>
      </c>
      <c r="J451" s="17">
        <f>('NO TOCAR'!$B$19)*2</f>
        <v>28858.745708800001</v>
      </c>
      <c r="K451" s="17">
        <f>('NO TOCAR'!$B$19)*2</f>
        <v>28858.745708800001</v>
      </c>
      <c r="L451" s="36">
        <f>('NO TOCAR'!$B$19)*2</f>
        <v>28858.745708800001</v>
      </c>
    </row>
    <row r="452" spans="1:12" x14ac:dyDescent="0.25">
      <c r="A452" s="35"/>
      <c r="B452" s="17" t="s">
        <v>16</v>
      </c>
      <c r="C452" s="47">
        <f>('NO TOCAR'!$B$21)*2</f>
        <v>145705.647168</v>
      </c>
      <c r="D452" s="47">
        <f>('NO TOCAR'!$B$21)*2</f>
        <v>145705.647168</v>
      </c>
      <c r="E452" s="47">
        <f>('NO TOCAR'!$B$21)*2</f>
        <v>145705.647168</v>
      </c>
      <c r="F452" s="17">
        <f>('NO TOCAR'!$B$21)*2</f>
        <v>145705.647168</v>
      </c>
      <c r="G452" s="17">
        <f>('NO TOCAR'!$B$21)*2</f>
        <v>145705.647168</v>
      </c>
      <c r="H452" s="17">
        <f>('NO TOCAR'!$B$21)*2</f>
        <v>145705.647168</v>
      </c>
      <c r="I452" s="17">
        <f>('NO TOCAR'!$B$21)*2</f>
        <v>145705.647168</v>
      </c>
      <c r="J452" s="17">
        <f>('NO TOCAR'!$B$21)*2</f>
        <v>145705.647168</v>
      </c>
      <c r="K452" s="17">
        <f>('NO TOCAR'!$B$21)*2</f>
        <v>145705.647168</v>
      </c>
      <c r="L452" s="36">
        <f>('NO TOCAR'!$B$21)*2</f>
        <v>145705.647168</v>
      </c>
    </row>
    <row r="453" spans="1:12" x14ac:dyDescent="0.25">
      <c r="A453" s="35"/>
      <c r="B453" s="33" t="s">
        <v>17</v>
      </c>
      <c r="C453" s="47">
        <f>SUM(C441:C452)</f>
        <v>2942540.2456501629</v>
      </c>
      <c r="D453" s="47">
        <f t="shared" ref="D453:L453" si="147">SUM(D441:D452)</f>
        <v>3048335.9483429082</v>
      </c>
      <c r="E453" s="47">
        <f t="shared" si="147"/>
        <v>3204271.3917716527</v>
      </c>
      <c r="F453" s="33">
        <f t="shared" si="147"/>
        <v>3340020.2153603975</v>
      </c>
      <c r="G453" s="33">
        <f t="shared" si="147"/>
        <v>3516491.4331251429</v>
      </c>
      <c r="H453" s="33">
        <f t="shared" si="147"/>
        <v>3692962.6508898875</v>
      </c>
      <c r="I453" s="33">
        <f t="shared" si="147"/>
        <v>3869433.8686546329</v>
      </c>
      <c r="J453" s="33">
        <f t="shared" si="147"/>
        <v>4222376.3041841229</v>
      </c>
      <c r="K453" s="33">
        <f t="shared" si="147"/>
        <v>4398847.5219488684</v>
      </c>
      <c r="L453" s="40">
        <f t="shared" si="147"/>
        <v>4751789.9574783584</v>
      </c>
    </row>
    <row r="454" spans="1:12" x14ac:dyDescent="0.25">
      <c r="A454" s="35"/>
      <c r="B454" s="17" t="s">
        <v>18</v>
      </c>
      <c r="C454" s="47">
        <f>(C449+C448+C447+C446+C445+C444+C443+C442+C441)*21%</f>
        <v>576129.92908240634</v>
      </c>
      <c r="D454" s="47">
        <f t="shared" ref="D454:L454" si="148">(D449+D448+D447+D446+D445+D444+D443+D442+D441)*21%</f>
        <v>598347.02664788265</v>
      </c>
      <c r="E454" s="47">
        <f t="shared" si="148"/>
        <v>631093.46976791916</v>
      </c>
      <c r="F454" s="17">
        <f t="shared" si="148"/>
        <v>659600.72272155562</v>
      </c>
      <c r="G454" s="17">
        <f t="shared" si="148"/>
        <v>696659.67845215206</v>
      </c>
      <c r="H454" s="17">
        <f t="shared" si="148"/>
        <v>733718.6341827485</v>
      </c>
      <c r="I454" s="17">
        <f t="shared" si="148"/>
        <v>770777.58991334494</v>
      </c>
      <c r="J454" s="17">
        <f t="shared" si="148"/>
        <v>844895.50137453782</v>
      </c>
      <c r="K454" s="17">
        <f t="shared" si="148"/>
        <v>881954.45710513426</v>
      </c>
      <c r="L454" s="36">
        <f t="shared" si="148"/>
        <v>956072.36856632703</v>
      </c>
    </row>
    <row r="455" spans="1:12" x14ac:dyDescent="0.25">
      <c r="A455" s="35"/>
      <c r="B455" s="17" t="s">
        <v>19</v>
      </c>
      <c r="C455" s="47">
        <f>(C449+C448+C447+C446+C445+C444+C443+C442+C441)*7%</f>
        <v>192043.30969413547</v>
      </c>
      <c r="D455" s="47">
        <f t="shared" ref="D455:L455" si="149">(D449+D448+D447+D446+D445+D444+D443+D442+D441)*7%</f>
        <v>199449.00888262759</v>
      </c>
      <c r="E455" s="47">
        <f t="shared" si="149"/>
        <v>210364.48992263977</v>
      </c>
      <c r="F455" s="17">
        <f t="shared" si="149"/>
        <v>219866.9075738519</v>
      </c>
      <c r="G455" s="17">
        <f t="shared" si="149"/>
        <v>232219.89281738404</v>
      </c>
      <c r="H455" s="17">
        <f t="shared" si="149"/>
        <v>244572.87806091621</v>
      </c>
      <c r="I455" s="17">
        <f t="shared" si="149"/>
        <v>256925.86330444834</v>
      </c>
      <c r="J455" s="17">
        <f t="shared" si="149"/>
        <v>281631.83379151265</v>
      </c>
      <c r="K455" s="17">
        <f t="shared" si="149"/>
        <v>293984.81903504481</v>
      </c>
      <c r="L455" s="36">
        <f t="shared" si="149"/>
        <v>318690.78952210903</v>
      </c>
    </row>
    <row r="456" spans="1:12" x14ac:dyDescent="0.25">
      <c r="A456" s="35"/>
      <c r="B456" s="17" t="s">
        <v>20</v>
      </c>
      <c r="C456" s="47">
        <f>'NO TOCAR'!$B$22</f>
        <v>1429.82</v>
      </c>
      <c r="D456" s="47">
        <f>'NO TOCAR'!$B$22</f>
        <v>1429.82</v>
      </c>
      <c r="E456" s="47">
        <f>'NO TOCAR'!$B$22</f>
        <v>1429.82</v>
      </c>
      <c r="F456" s="17">
        <f>'NO TOCAR'!$B$22</f>
        <v>1429.82</v>
      </c>
      <c r="G456" s="17">
        <f>'NO TOCAR'!$B$22</f>
        <v>1429.82</v>
      </c>
      <c r="H456" s="17">
        <f>'NO TOCAR'!$B$22</f>
        <v>1429.82</v>
      </c>
      <c r="I456" s="17">
        <f>'NO TOCAR'!$B$22</f>
        <v>1429.82</v>
      </c>
      <c r="J456" s="17">
        <f>'NO TOCAR'!$B$22</f>
        <v>1429.82</v>
      </c>
      <c r="K456" s="17">
        <f>'NO TOCAR'!$B$22</f>
        <v>1429.82</v>
      </c>
      <c r="L456" s="36">
        <f>'NO TOCAR'!$B$22</f>
        <v>1429.82</v>
      </c>
    </row>
    <row r="457" spans="1:12" x14ac:dyDescent="0.25">
      <c r="A457" s="35"/>
      <c r="B457" s="17" t="s">
        <v>220</v>
      </c>
      <c r="C457" s="47">
        <f>(C441+C442+C443+C444+C445+C446+C447+C448+C449)*1%</f>
        <v>27434.758527733633</v>
      </c>
      <c r="D457" s="47">
        <f t="shared" ref="D457:L457" si="150">(D441+D442+D443+D444+D445+D446+D447+D448+D449)*1%</f>
        <v>28492.715554661081</v>
      </c>
      <c r="E457" s="47">
        <f t="shared" si="150"/>
        <v>30052.069988948529</v>
      </c>
      <c r="F457" s="17">
        <f t="shared" si="150"/>
        <v>31409.558224835979</v>
      </c>
      <c r="G457" s="17">
        <f t="shared" si="150"/>
        <v>33174.270402483431</v>
      </c>
      <c r="H457" s="17">
        <f t="shared" si="150"/>
        <v>34938.982580130876</v>
      </c>
      <c r="I457" s="17">
        <f t="shared" si="150"/>
        <v>36703.694757778328</v>
      </c>
      <c r="J457" s="17">
        <f t="shared" si="150"/>
        <v>40233.119113073233</v>
      </c>
      <c r="K457" s="17">
        <f t="shared" si="150"/>
        <v>41997.831290720686</v>
      </c>
      <c r="L457" s="17">
        <f t="shared" si="150"/>
        <v>45527.255646015583</v>
      </c>
    </row>
    <row r="458" spans="1:12" x14ac:dyDescent="0.25">
      <c r="A458" s="35"/>
      <c r="B458" s="33" t="s">
        <v>22</v>
      </c>
      <c r="C458" s="47">
        <f>SUM(C454:C457)</f>
        <v>797037.81730427535</v>
      </c>
      <c r="D458" s="47">
        <f t="shared" ref="D458:L458" si="151">SUM(D454:D457)</f>
        <v>827718.57108517131</v>
      </c>
      <c r="E458" s="47">
        <f t="shared" si="151"/>
        <v>872939.84967950743</v>
      </c>
      <c r="F458" s="33">
        <f t="shared" si="151"/>
        <v>912307.00852024346</v>
      </c>
      <c r="G458" s="33">
        <f t="shared" si="151"/>
        <v>963483.66167201952</v>
      </c>
      <c r="H458" s="33">
        <f t="shared" si="151"/>
        <v>1014660.3148237956</v>
      </c>
      <c r="I458" s="33">
        <f t="shared" si="151"/>
        <v>1065836.9679755715</v>
      </c>
      <c r="J458" s="33">
        <f t="shared" si="151"/>
        <v>1168190.2742791239</v>
      </c>
      <c r="K458" s="33">
        <f t="shared" si="151"/>
        <v>1219366.9274308998</v>
      </c>
      <c r="L458" s="33">
        <f t="shared" si="151"/>
        <v>1321720.2337344517</v>
      </c>
    </row>
    <row r="459" spans="1:12" x14ac:dyDescent="0.25">
      <c r="A459" s="35"/>
      <c r="B459" s="50" t="s">
        <v>21</v>
      </c>
      <c r="C459" s="48">
        <f>C453-C458</f>
        <v>2145502.4283458875</v>
      </c>
      <c r="D459" s="48">
        <f t="shared" ref="D459:L459" si="152">D453-D458</f>
        <v>2220617.3772577369</v>
      </c>
      <c r="E459" s="48">
        <f t="shared" si="152"/>
        <v>2331331.5420921454</v>
      </c>
      <c r="F459" s="50">
        <f t="shared" si="152"/>
        <v>2427713.2068401538</v>
      </c>
      <c r="G459" s="50">
        <f t="shared" si="152"/>
        <v>2553007.7714531235</v>
      </c>
      <c r="H459" s="50">
        <f t="shared" si="152"/>
        <v>2678302.3360660919</v>
      </c>
      <c r="I459" s="50">
        <f t="shared" si="152"/>
        <v>2803596.9006790612</v>
      </c>
      <c r="J459" s="50">
        <f t="shared" si="152"/>
        <v>3054186.0299049988</v>
      </c>
      <c r="K459" s="50">
        <f t="shared" si="152"/>
        <v>3179480.5945179686</v>
      </c>
      <c r="L459" s="51">
        <f t="shared" si="152"/>
        <v>3430069.7237439067</v>
      </c>
    </row>
    <row r="460" spans="1:12" x14ac:dyDescent="0.25">
      <c r="A460" s="35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36"/>
    </row>
    <row r="461" spans="1:12" x14ac:dyDescent="0.25">
      <c r="A461" s="35"/>
      <c r="B461" s="28" t="s">
        <v>0</v>
      </c>
      <c r="C461" s="29">
        <v>2948.96</v>
      </c>
      <c r="D461" s="17"/>
      <c r="E461" s="17"/>
      <c r="F461" s="17"/>
      <c r="G461" s="17"/>
      <c r="H461" s="17"/>
      <c r="I461" s="17"/>
      <c r="J461" s="17"/>
      <c r="K461" s="17"/>
      <c r="L461" s="36"/>
    </row>
    <row r="462" spans="1:12" x14ac:dyDescent="0.25">
      <c r="A462" s="37" t="s">
        <v>147</v>
      </c>
      <c r="B462" s="30" t="s">
        <v>153</v>
      </c>
      <c r="C462" s="30" t="s">
        <v>154</v>
      </c>
      <c r="D462" s="30" t="s">
        <v>155</v>
      </c>
      <c r="E462" s="30" t="s">
        <v>156</v>
      </c>
      <c r="F462" s="30" t="s">
        <v>157</v>
      </c>
      <c r="G462" s="30" t="s">
        <v>158</v>
      </c>
      <c r="H462" s="30" t="s">
        <v>159</v>
      </c>
      <c r="I462" s="30" t="s">
        <v>160</v>
      </c>
      <c r="J462" s="30" t="s">
        <v>161</v>
      </c>
      <c r="K462" s="30" t="s">
        <v>162</v>
      </c>
      <c r="L462" s="38" t="s">
        <v>163</v>
      </c>
    </row>
    <row r="463" spans="1:12" x14ac:dyDescent="0.25">
      <c r="A463" s="37" t="s">
        <v>1</v>
      </c>
      <c r="B463" s="30">
        <v>40</v>
      </c>
      <c r="C463" s="30">
        <v>40</v>
      </c>
      <c r="D463" s="30">
        <v>40</v>
      </c>
      <c r="E463" s="30">
        <v>40</v>
      </c>
      <c r="F463" s="30">
        <v>40</v>
      </c>
      <c r="G463" s="30">
        <v>40</v>
      </c>
      <c r="H463" s="30">
        <v>40</v>
      </c>
      <c r="I463" s="30">
        <v>40</v>
      </c>
      <c r="J463" s="30">
        <v>40</v>
      </c>
      <c r="K463" s="30">
        <v>40</v>
      </c>
      <c r="L463" s="38">
        <v>40</v>
      </c>
    </row>
    <row r="464" spans="1:12" x14ac:dyDescent="0.25">
      <c r="A464" s="35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36"/>
    </row>
    <row r="465" spans="1:12" x14ac:dyDescent="0.25">
      <c r="A465" s="35"/>
      <c r="B465" s="28" t="s">
        <v>3</v>
      </c>
      <c r="C465" s="17">
        <v>4</v>
      </c>
      <c r="D465" s="17">
        <v>6</v>
      </c>
      <c r="E465" s="17">
        <v>9</v>
      </c>
      <c r="F465" s="17">
        <v>11</v>
      </c>
      <c r="G465" s="17">
        <v>14</v>
      </c>
      <c r="H465" s="17">
        <v>16</v>
      </c>
      <c r="I465" s="17">
        <v>19</v>
      </c>
      <c r="J465" s="17">
        <v>21</v>
      </c>
      <c r="K465" s="17">
        <v>23</v>
      </c>
      <c r="L465" s="36" t="s">
        <v>4</v>
      </c>
    </row>
    <row r="466" spans="1:12" x14ac:dyDescent="0.25">
      <c r="A466" s="35" t="s">
        <v>54</v>
      </c>
      <c r="B466" s="28" t="s">
        <v>2</v>
      </c>
      <c r="C466" s="31">
        <v>0.2</v>
      </c>
      <c r="D466" s="31">
        <v>0.3</v>
      </c>
      <c r="E466" s="31">
        <v>0.4</v>
      </c>
      <c r="F466" s="31">
        <v>0.5</v>
      </c>
      <c r="G466" s="31">
        <v>0.6</v>
      </c>
      <c r="H466" s="31">
        <v>0.7</v>
      </c>
      <c r="I466" s="31">
        <v>0.8</v>
      </c>
      <c r="J466" s="31">
        <v>1</v>
      </c>
      <c r="K466" s="31">
        <v>1.1000000000000001</v>
      </c>
      <c r="L466" s="39">
        <v>1.3</v>
      </c>
    </row>
    <row r="467" spans="1:12" ht="18.75" x14ac:dyDescent="0.3">
      <c r="A467" s="35"/>
      <c r="B467" s="28" t="s">
        <v>7</v>
      </c>
      <c r="C467" s="31">
        <v>0.1</v>
      </c>
      <c r="D467" s="32">
        <v>0.2</v>
      </c>
      <c r="E467" s="31">
        <v>0.4</v>
      </c>
      <c r="F467" s="31">
        <v>0.8</v>
      </c>
      <c r="G467" s="31"/>
      <c r="H467" s="31"/>
      <c r="I467" s="31"/>
      <c r="J467" s="31"/>
      <c r="K467" s="31"/>
      <c r="L467" s="39"/>
    </row>
    <row r="468" spans="1:12" x14ac:dyDescent="0.25">
      <c r="A468" s="35" t="s">
        <v>164</v>
      </c>
      <c r="B468" s="17" t="s">
        <v>5</v>
      </c>
      <c r="C468" s="47">
        <f>('NO TOCAR'!$B$9*$C$434)</f>
        <v>1087574.0940316063</v>
      </c>
      <c r="D468" s="47">
        <f>('NO TOCAR'!$B$9*$C$434)</f>
        <v>1087574.0940316063</v>
      </c>
      <c r="E468" s="47">
        <f>('NO TOCAR'!$B$9*$C$434)</f>
        <v>1087574.0940316063</v>
      </c>
      <c r="F468" s="17">
        <f>('NO TOCAR'!$B$9*$C$434)</f>
        <v>1087574.0940316063</v>
      </c>
      <c r="G468" s="17">
        <f>('NO TOCAR'!$B$9*$C$434)</f>
        <v>1087574.0940316063</v>
      </c>
      <c r="H468" s="17">
        <f>('NO TOCAR'!$B$9*$C$434)</f>
        <v>1087574.0940316063</v>
      </c>
      <c r="I468" s="17">
        <f>('NO TOCAR'!$B$9*$C$434)</f>
        <v>1087574.0940316063</v>
      </c>
      <c r="J468" s="17">
        <f>('NO TOCAR'!$B$9*$C$434)</f>
        <v>1087574.0940316063</v>
      </c>
      <c r="K468" s="17">
        <f>('NO TOCAR'!$B$9*$C$434)</f>
        <v>1087574.0940316063</v>
      </c>
      <c r="L468" s="36">
        <f>('NO TOCAR'!$B$9*$C$434)</f>
        <v>1087574.0940316063</v>
      </c>
    </row>
    <row r="469" spans="1:12" x14ac:dyDescent="0.25">
      <c r="A469" s="35" t="s">
        <v>165</v>
      </c>
      <c r="B469" s="17" t="s">
        <v>6</v>
      </c>
      <c r="C469" s="47">
        <f>C468*C466</f>
        <v>217514.81880632127</v>
      </c>
      <c r="D469" s="47">
        <f>D468*D466</f>
        <v>326272.22820948187</v>
      </c>
      <c r="E469" s="47">
        <f t="shared" ref="E469:L469" si="153">E468*E466</f>
        <v>435029.63761264255</v>
      </c>
      <c r="F469" s="17">
        <f t="shared" si="153"/>
        <v>543787.04701580317</v>
      </c>
      <c r="G469" s="17">
        <f t="shared" si="153"/>
        <v>652544.45641896373</v>
      </c>
      <c r="H469" s="17">
        <f t="shared" si="153"/>
        <v>761301.86582212441</v>
      </c>
      <c r="I469" s="17">
        <f t="shared" si="153"/>
        <v>870059.27522528509</v>
      </c>
      <c r="J469" s="17">
        <f t="shared" si="153"/>
        <v>1087574.0940316063</v>
      </c>
      <c r="K469" s="17">
        <f t="shared" si="153"/>
        <v>1196331.503434767</v>
      </c>
      <c r="L469" s="36">
        <f t="shared" si="153"/>
        <v>1413846.3222410884</v>
      </c>
    </row>
    <row r="470" spans="1:12" x14ac:dyDescent="0.25">
      <c r="A470" s="35" t="s">
        <v>82</v>
      </c>
      <c r="B470" s="17" t="s">
        <v>7</v>
      </c>
      <c r="C470" s="47">
        <f>C468*$D$467</f>
        <v>217514.81880632127</v>
      </c>
      <c r="D470" s="47">
        <f t="shared" ref="D470:L470" si="154">D468*$D$467</f>
        <v>217514.81880632127</v>
      </c>
      <c r="E470" s="47">
        <f t="shared" si="154"/>
        <v>217514.81880632127</v>
      </c>
      <c r="F470" s="17">
        <f t="shared" si="154"/>
        <v>217514.81880632127</v>
      </c>
      <c r="G470" s="17">
        <f t="shared" si="154"/>
        <v>217514.81880632127</v>
      </c>
      <c r="H470" s="17">
        <f t="shared" si="154"/>
        <v>217514.81880632127</v>
      </c>
      <c r="I470" s="17">
        <f t="shared" si="154"/>
        <v>217514.81880632127</v>
      </c>
      <c r="J470" s="17">
        <f t="shared" si="154"/>
        <v>217514.81880632127</v>
      </c>
      <c r="K470" s="17">
        <f t="shared" si="154"/>
        <v>217514.81880632127</v>
      </c>
      <c r="L470" s="36">
        <f t="shared" si="154"/>
        <v>217514.81880632127</v>
      </c>
    </row>
    <row r="471" spans="1:12" x14ac:dyDescent="0.25">
      <c r="A471" s="35" t="s">
        <v>166</v>
      </c>
      <c r="B471" s="17" t="s">
        <v>8</v>
      </c>
      <c r="C471" s="47">
        <f>'NO TOCAR'!$C$11</f>
        <v>380456.47042559995</v>
      </c>
      <c r="D471" s="47">
        <f>'NO TOCAR'!$C$11+'NO TOCAR'!$C$13</f>
        <v>397749.93085439998</v>
      </c>
      <c r="E471" s="47">
        <f>D471+'NO TOCAR'!$C$13</f>
        <v>415043.39128320001</v>
      </c>
      <c r="F471" s="17">
        <f>E471+'NO TOCAR'!$C$13</f>
        <v>432336.85171200003</v>
      </c>
      <c r="G471" s="17">
        <f>F471+'NO TOCAR'!$C$13</f>
        <v>449630.31214080006</v>
      </c>
      <c r="H471" s="17">
        <f>G471+'NO TOCAR'!$C$13</f>
        <v>466923.77256960009</v>
      </c>
      <c r="I471" s="17">
        <f>H471+'NO TOCAR'!$C$13</f>
        <v>484217.23299840011</v>
      </c>
      <c r="J471" s="17">
        <f>I471+'NO TOCAR'!$C$13+'NO TOCAR'!$C$13</f>
        <v>518804.15385600016</v>
      </c>
      <c r="K471" s="17">
        <f>J471+'NO TOCAR'!$C$13</f>
        <v>536097.61428480013</v>
      </c>
      <c r="L471" s="36">
        <f>K471+'NO TOCAR'!$C$13+'NO TOCAR'!$C$13</f>
        <v>570684.53514240007</v>
      </c>
    </row>
    <row r="472" spans="1:12" x14ac:dyDescent="0.25">
      <c r="A472" s="35" t="s">
        <v>83</v>
      </c>
      <c r="B472" s="17" t="s">
        <v>9</v>
      </c>
      <c r="C472" s="47">
        <f>(C471+C470+C469+C468)*$E$8</f>
        <v>761224.08082793956</v>
      </c>
      <c r="D472" s="47">
        <f t="shared" ref="D472:L472" si="155">(D471+D470+D469+D468)*$E$8</f>
        <v>811644.42876072379</v>
      </c>
      <c r="E472" s="47">
        <f t="shared" si="155"/>
        <v>862064.77669350803</v>
      </c>
      <c r="F472" s="17">
        <f t="shared" si="155"/>
        <v>912485.12462629238</v>
      </c>
      <c r="G472" s="17">
        <f t="shared" si="155"/>
        <v>962905.47255907662</v>
      </c>
      <c r="H472" s="17">
        <f t="shared" si="155"/>
        <v>1013325.8204918609</v>
      </c>
      <c r="I472" s="17">
        <f t="shared" si="155"/>
        <v>1063746.1684246452</v>
      </c>
      <c r="J472" s="17">
        <f t="shared" si="155"/>
        <v>1164586.8642902137</v>
      </c>
      <c r="K472" s="17">
        <f t="shared" si="155"/>
        <v>1215007.2122229978</v>
      </c>
      <c r="L472" s="36">
        <f t="shared" si="155"/>
        <v>1315847.9080885665</v>
      </c>
    </row>
    <row r="473" spans="1:12" x14ac:dyDescent="0.25">
      <c r="A473" s="35" t="s">
        <v>86</v>
      </c>
      <c r="B473" s="17" t="s">
        <v>10</v>
      </c>
      <c r="C473" s="47">
        <f>('NO TOCAR'!$E$4)*2</f>
        <v>32900</v>
      </c>
      <c r="D473" s="47">
        <f>('NO TOCAR'!$E$4)*2</f>
        <v>32900</v>
      </c>
      <c r="E473" s="47">
        <f>('NO TOCAR'!$E$4)*2</f>
        <v>32900</v>
      </c>
      <c r="F473" s="17">
        <f>('NO TOCAR'!$E$4)*2</f>
        <v>32900</v>
      </c>
      <c r="G473" s="17">
        <f>('NO TOCAR'!$E$4)*2</f>
        <v>32900</v>
      </c>
      <c r="H473" s="17">
        <f>('NO TOCAR'!$E$4)*2</f>
        <v>32900</v>
      </c>
      <c r="I473" s="17">
        <f>('NO TOCAR'!$E$4)*2</f>
        <v>32900</v>
      </c>
      <c r="J473" s="17">
        <f>('NO TOCAR'!$E$4)*2</f>
        <v>32900</v>
      </c>
      <c r="K473" s="17">
        <f>('NO TOCAR'!$E$4)*2</f>
        <v>32900</v>
      </c>
      <c r="L473" s="36">
        <f>('NO TOCAR'!$E$4)*2</f>
        <v>32900</v>
      </c>
    </row>
    <row r="474" spans="1:12" x14ac:dyDescent="0.25">
      <c r="A474" s="35" t="s">
        <v>80</v>
      </c>
      <c r="B474" s="17" t="s">
        <v>11</v>
      </c>
      <c r="C474" s="47">
        <f>('NO TOCAR'!$B$15)*2</f>
        <v>53823.819455999997</v>
      </c>
      <c r="D474" s="47">
        <f>('NO TOCAR'!$B$15)*2</f>
        <v>53823.819455999997</v>
      </c>
      <c r="E474" s="47">
        <f>('NO TOCAR'!$B$15)*2</f>
        <v>53823.819455999997</v>
      </c>
      <c r="F474" s="17">
        <f>('NO TOCAR'!$B$15)*2</f>
        <v>53823.819455999997</v>
      </c>
      <c r="G474" s="17">
        <f>('NO TOCAR'!$B$15)*2</f>
        <v>53823.819455999997</v>
      </c>
      <c r="H474" s="17">
        <f>('NO TOCAR'!$B$15)*2</f>
        <v>53823.819455999997</v>
      </c>
      <c r="I474" s="17">
        <f>('NO TOCAR'!$B$15)*2</f>
        <v>53823.819455999997</v>
      </c>
      <c r="J474" s="17">
        <f>('NO TOCAR'!$B$15)*2</f>
        <v>53823.819455999997</v>
      </c>
      <c r="K474" s="17">
        <f>('NO TOCAR'!$B$15)*2</f>
        <v>53823.819455999997</v>
      </c>
      <c r="L474" s="36">
        <f>('NO TOCAR'!$B$15)*2</f>
        <v>53823.819455999997</v>
      </c>
    </row>
    <row r="475" spans="1:12" x14ac:dyDescent="0.25">
      <c r="A475" s="35" t="s">
        <v>81</v>
      </c>
      <c r="B475" s="17" t="s">
        <v>12</v>
      </c>
      <c r="C475" s="47">
        <f>('NO TOCAR'!$F$4)*2</f>
        <v>12794.44</v>
      </c>
      <c r="D475" s="47">
        <f>('NO TOCAR'!$F$4)*2</f>
        <v>12794.44</v>
      </c>
      <c r="E475" s="47">
        <f>('NO TOCAR'!$F$4)*2</f>
        <v>12794.44</v>
      </c>
      <c r="F475" s="17">
        <f>('NO TOCAR'!$F$4)*2</f>
        <v>12794.44</v>
      </c>
      <c r="G475" s="17">
        <f>('NO TOCAR'!$F$4)*2</f>
        <v>12794.44</v>
      </c>
      <c r="H475" s="17">
        <f>('NO TOCAR'!$F$4)*2</f>
        <v>12794.44</v>
      </c>
      <c r="I475" s="17">
        <f>('NO TOCAR'!$F$4)*2</f>
        <v>12794.44</v>
      </c>
      <c r="J475" s="17">
        <f>('NO TOCAR'!$F$4)*2</f>
        <v>12794.44</v>
      </c>
      <c r="K475" s="17">
        <f>('NO TOCAR'!$F$4)*2</f>
        <v>12794.44</v>
      </c>
      <c r="L475" s="36">
        <f>('NO TOCAR'!$F$4)*2</f>
        <v>12794.44</v>
      </c>
    </row>
    <row r="476" spans="1:12" x14ac:dyDescent="0.25">
      <c r="A476" s="35" t="s">
        <v>84</v>
      </c>
      <c r="B476" s="17" t="s">
        <v>13</v>
      </c>
      <c r="C476" s="47">
        <f>'NO TOCAR'!$B$17</f>
        <v>131933.68358400001</v>
      </c>
      <c r="D476" s="47">
        <f>'NO TOCAR'!$D$17</f>
        <v>61258.168511999997</v>
      </c>
      <c r="E476" s="47">
        <f>'NO TOCAR'!$F$17</f>
        <v>40722.394176000002</v>
      </c>
      <c r="F476" s="17"/>
      <c r="G476" s="17"/>
      <c r="H476" s="17"/>
      <c r="I476" s="17"/>
      <c r="J476" s="17"/>
      <c r="K476" s="17"/>
      <c r="L476" s="36"/>
    </row>
    <row r="477" spans="1:12" x14ac:dyDescent="0.25">
      <c r="A477" s="35" t="s">
        <v>85</v>
      </c>
      <c r="B477" s="17" t="s">
        <v>14</v>
      </c>
      <c r="C477" s="47">
        <f>('NO TOCAR'!$E$5)*2</f>
        <v>24500</v>
      </c>
      <c r="D477" s="47">
        <f>('NO TOCAR'!$E$5)*2</f>
        <v>24500</v>
      </c>
      <c r="E477" s="47">
        <f>('NO TOCAR'!$E$5)*2</f>
        <v>24500</v>
      </c>
      <c r="F477" s="17">
        <f>('NO TOCAR'!$E$5)*2</f>
        <v>24500</v>
      </c>
      <c r="G477" s="17">
        <f>('NO TOCAR'!$E$5)*2</f>
        <v>24500</v>
      </c>
      <c r="H477" s="17">
        <f>('NO TOCAR'!$E$5)*2</f>
        <v>24500</v>
      </c>
      <c r="I477" s="17">
        <f>('NO TOCAR'!$E$5)*2</f>
        <v>24500</v>
      </c>
      <c r="J477" s="17">
        <f>('NO TOCAR'!$E$5)*2</f>
        <v>24500</v>
      </c>
      <c r="K477" s="17">
        <f>('NO TOCAR'!$E$5)*2</f>
        <v>24500</v>
      </c>
      <c r="L477" s="36">
        <f>('NO TOCAR'!$E$5)*2</f>
        <v>24500</v>
      </c>
    </row>
    <row r="478" spans="1:12" x14ac:dyDescent="0.25">
      <c r="A478" s="35" t="s">
        <v>87</v>
      </c>
      <c r="B478" s="17" t="s">
        <v>15</v>
      </c>
      <c r="C478" s="47">
        <f>('NO TOCAR'!$B$19)*2</f>
        <v>28858.745708800001</v>
      </c>
      <c r="D478" s="47">
        <f>('NO TOCAR'!$B$19)*2</f>
        <v>28858.745708800001</v>
      </c>
      <c r="E478" s="47">
        <f>('NO TOCAR'!$B$19)*2</f>
        <v>28858.745708800001</v>
      </c>
      <c r="F478" s="17">
        <f>('NO TOCAR'!$B$19)*2</f>
        <v>28858.745708800001</v>
      </c>
      <c r="G478" s="17">
        <f>('NO TOCAR'!$B$19)*2</f>
        <v>28858.745708800001</v>
      </c>
      <c r="H478" s="17">
        <f>('NO TOCAR'!$B$19)*2</f>
        <v>28858.745708800001</v>
      </c>
      <c r="I478" s="17">
        <f>('NO TOCAR'!$B$19)*2</f>
        <v>28858.745708800001</v>
      </c>
      <c r="J478" s="17">
        <f>('NO TOCAR'!$B$19)*2</f>
        <v>28858.745708800001</v>
      </c>
      <c r="K478" s="17">
        <f>('NO TOCAR'!$B$19)*2</f>
        <v>28858.745708800001</v>
      </c>
      <c r="L478" s="36">
        <f>('NO TOCAR'!$B$19)*2</f>
        <v>28858.745708800001</v>
      </c>
    </row>
    <row r="479" spans="1:12" x14ac:dyDescent="0.25">
      <c r="A479" s="35"/>
      <c r="B479" s="17" t="s">
        <v>16</v>
      </c>
      <c r="C479" s="47">
        <f>('NO TOCAR'!$B$21)*2</f>
        <v>145705.647168</v>
      </c>
      <c r="D479" s="47">
        <f>('NO TOCAR'!$B$21)*2</f>
        <v>145705.647168</v>
      </c>
      <c r="E479" s="47">
        <f>('NO TOCAR'!$B$21)*2</f>
        <v>145705.647168</v>
      </c>
      <c r="F479" s="17">
        <f>('NO TOCAR'!$B$21)*2</f>
        <v>145705.647168</v>
      </c>
      <c r="G479" s="17">
        <f>('NO TOCAR'!$B$21)*2</f>
        <v>145705.647168</v>
      </c>
      <c r="H479" s="17">
        <f>('NO TOCAR'!$B$21)*2</f>
        <v>145705.647168</v>
      </c>
      <c r="I479" s="17">
        <f>('NO TOCAR'!$B$21)*2</f>
        <v>145705.647168</v>
      </c>
      <c r="J479" s="17">
        <f>('NO TOCAR'!$B$21)*2</f>
        <v>145705.647168</v>
      </c>
      <c r="K479" s="17">
        <f>('NO TOCAR'!$B$21)*2</f>
        <v>145705.647168</v>
      </c>
      <c r="L479" s="36">
        <f>('NO TOCAR'!$B$21)*2</f>
        <v>145705.647168</v>
      </c>
    </row>
    <row r="480" spans="1:12" x14ac:dyDescent="0.25">
      <c r="A480" s="35"/>
      <c r="B480" s="33" t="s">
        <v>17</v>
      </c>
      <c r="C480" s="47">
        <f>SUM(C468:C479)</f>
        <v>3094800.6188145885</v>
      </c>
      <c r="D480" s="47">
        <f t="shared" ref="D480:L480" si="156">SUM(D468:D479)</f>
        <v>3200596.3215073328</v>
      </c>
      <c r="E480" s="47">
        <f t="shared" si="156"/>
        <v>3356531.7649360774</v>
      </c>
      <c r="F480" s="33">
        <f t="shared" si="156"/>
        <v>3492280.5885248231</v>
      </c>
      <c r="G480" s="33">
        <f t="shared" si="156"/>
        <v>3668751.8062895676</v>
      </c>
      <c r="H480" s="33">
        <f t="shared" si="156"/>
        <v>3845223.0240543121</v>
      </c>
      <c r="I480" s="33">
        <f t="shared" si="156"/>
        <v>4021694.2418190576</v>
      </c>
      <c r="J480" s="33">
        <f t="shared" si="156"/>
        <v>4374636.6773485476</v>
      </c>
      <c r="K480" s="33">
        <f t="shared" si="156"/>
        <v>4551107.8951132931</v>
      </c>
      <c r="L480" s="40">
        <f t="shared" si="156"/>
        <v>4904050.3306427831</v>
      </c>
    </row>
    <row r="481" spans="1:12" x14ac:dyDescent="0.25">
      <c r="A481" s="35"/>
      <c r="B481" s="17" t="s">
        <v>18</v>
      </c>
      <c r="C481" s="47">
        <f>(C476+C475+C474+C473+C472+C471+C470+C469+C468)*21%</f>
        <v>608104.60744693549</v>
      </c>
      <c r="D481" s="47">
        <f t="shared" ref="D481:L481" si="157">(D476+D475+D474+D473+D472+D471+D470+D469+D468)*21%</f>
        <v>630321.70501241193</v>
      </c>
      <c r="E481" s="47">
        <f t="shared" si="157"/>
        <v>663068.14813244843</v>
      </c>
      <c r="F481" s="17">
        <f t="shared" si="157"/>
        <v>691575.40108608489</v>
      </c>
      <c r="G481" s="17">
        <f t="shared" si="157"/>
        <v>728634.35681668122</v>
      </c>
      <c r="H481" s="17">
        <f t="shared" si="157"/>
        <v>765693.31254727766</v>
      </c>
      <c r="I481" s="17">
        <f t="shared" si="157"/>
        <v>802752.2682778741</v>
      </c>
      <c r="J481" s="17">
        <f t="shared" si="157"/>
        <v>876870.17973906698</v>
      </c>
      <c r="K481" s="17">
        <f t="shared" si="157"/>
        <v>913929.13546966354</v>
      </c>
      <c r="L481" s="36">
        <f t="shared" si="157"/>
        <v>988047.04693085619</v>
      </c>
    </row>
    <row r="482" spans="1:12" x14ac:dyDescent="0.25">
      <c r="A482" s="35"/>
      <c r="B482" s="17" t="s">
        <v>19</v>
      </c>
      <c r="C482" s="47">
        <f>(C476+C475+C474+C473+C472+C471+C470+C469+C468)*7%</f>
        <v>202701.53581564521</v>
      </c>
      <c r="D482" s="47">
        <f t="shared" ref="D482:L482" si="158">(D476+D475+D474+D473+D472+D471+D470+D469+D468)*7%</f>
        <v>210107.23500413733</v>
      </c>
      <c r="E482" s="47">
        <f t="shared" si="158"/>
        <v>221022.71604414951</v>
      </c>
      <c r="F482" s="17">
        <f t="shared" si="158"/>
        <v>230525.13369536167</v>
      </c>
      <c r="G482" s="17">
        <f t="shared" si="158"/>
        <v>242878.11893889378</v>
      </c>
      <c r="H482" s="17">
        <f t="shared" si="158"/>
        <v>255231.10418242592</v>
      </c>
      <c r="I482" s="17">
        <f t="shared" si="158"/>
        <v>267584.08942595805</v>
      </c>
      <c r="J482" s="17">
        <f t="shared" si="158"/>
        <v>292290.05991302239</v>
      </c>
      <c r="K482" s="17">
        <f t="shared" si="158"/>
        <v>304643.04515655455</v>
      </c>
      <c r="L482" s="36">
        <f t="shared" si="158"/>
        <v>329349.01564361877</v>
      </c>
    </row>
    <row r="483" spans="1:12" x14ac:dyDescent="0.25">
      <c r="A483" s="35"/>
      <c r="B483" s="17" t="s">
        <v>20</v>
      </c>
      <c r="C483" s="47">
        <f>'NO TOCAR'!$B$22</f>
        <v>1429.82</v>
      </c>
      <c r="D483" s="47">
        <f>'NO TOCAR'!$B$22</f>
        <v>1429.82</v>
      </c>
      <c r="E483" s="47">
        <f>'NO TOCAR'!$B$22</f>
        <v>1429.82</v>
      </c>
      <c r="F483" s="17">
        <f>'NO TOCAR'!$B$22</f>
        <v>1429.82</v>
      </c>
      <c r="G483" s="17">
        <f>'NO TOCAR'!$B$22</f>
        <v>1429.82</v>
      </c>
      <c r="H483" s="17">
        <f>'NO TOCAR'!$B$22</f>
        <v>1429.82</v>
      </c>
      <c r="I483" s="17">
        <f>'NO TOCAR'!$B$22</f>
        <v>1429.82</v>
      </c>
      <c r="J483" s="17">
        <f>'NO TOCAR'!$B$22</f>
        <v>1429.82</v>
      </c>
      <c r="K483" s="17">
        <f>'NO TOCAR'!$B$22</f>
        <v>1429.82</v>
      </c>
      <c r="L483" s="36">
        <f>'NO TOCAR'!$B$22</f>
        <v>1429.82</v>
      </c>
    </row>
    <row r="484" spans="1:12" x14ac:dyDescent="0.25">
      <c r="A484" s="35"/>
      <c r="B484" s="17" t="s">
        <v>220</v>
      </c>
      <c r="C484" s="47">
        <f>(C468+C469+C470+C471+C472+C473+C474+C475+C476)*1%</f>
        <v>28957.362259377885</v>
      </c>
      <c r="D484" s="47">
        <f t="shared" ref="D484:L484" si="159">(D468+D469+D470+D471+D472+D473+D474+D475+D476)*1%</f>
        <v>30015.319286305326</v>
      </c>
      <c r="E484" s="47">
        <f t="shared" si="159"/>
        <v>31574.673720592778</v>
      </c>
      <c r="F484" s="17">
        <f t="shared" si="159"/>
        <v>32932.161956480231</v>
      </c>
      <c r="G484" s="17">
        <f t="shared" si="159"/>
        <v>34696.874134127676</v>
      </c>
      <c r="H484" s="17">
        <f t="shared" si="159"/>
        <v>36461.586311775129</v>
      </c>
      <c r="I484" s="17">
        <f t="shared" si="159"/>
        <v>38226.298489422581</v>
      </c>
      <c r="J484" s="17">
        <f t="shared" si="159"/>
        <v>41755.722844717478</v>
      </c>
      <c r="K484" s="17">
        <f t="shared" si="159"/>
        <v>43520.435022364931</v>
      </c>
      <c r="L484" s="17">
        <f t="shared" si="159"/>
        <v>47049.859377659828</v>
      </c>
    </row>
    <row r="485" spans="1:12" x14ac:dyDescent="0.25">
      <c r="A485" s="35"/>
      <c r="B485" s="33" t="s">
        <v>22</v>
      </c>
      <c r="C485" s="47">
        <f>SUM(C481:C484)</f>
        <v>841193.32552195853</v>
      </c>
      <c r="D485" s="47">
        <f t="shared" ref="D485:L485" si="160">SUM(D481:D484)</f>
        <v>871874.0793028546</v>
      </c>
      <c r="E485" s="47">
        <f t="shared" si="160"/>
        <v>917095.35789719061</v>
      </c>
      <c r="F485" s="33">
        <f t="shared" si="160"/>
        <v>956462.51673792675</v>
      </c>
      <c r="G485" s="33">
        <f t="shared" si="160"/>
        <v>1007639.1698897026</v>
      </c>
      <c r="H485" s="33">
        <f t="shared" si="160"/>
        <v>1058815.8230414786</v>
      </c>
      <c r="I485" s="33">
        <f t="shared" si="160"/>
        <v>1109992.4761932548</v>
      </c>
      <c r="J485" s="33">
        <f t="shared" si="160"/>
        <v>1212345.7824968069</v>
      </c>
      <c r="K485" s="33">
        <f t="shared" si="160"/>
        <v>1263522.4356485831</v>
      </c>
      <c r="L485" s="33">
        <f t="shared" si="160"/>
        <v>1365875.741952135</v>
      </c>
    </row>
    <row r="486" spans="1:12" x14ac:dyDescent="0.25">
      <c r="A486" s="35"/>
      <c r="B486" s="50" t="s">
        <v>21</v>
      </c>
      <c r="C486" s="48">
        <f>C480-C485</f>
        <v>2253607.29329263</v>
      </c>
      <c r="D486" s="48">
        <f t="shared" ref="D486:L486" si="161">D480-D485</f>
        <v>2328722.242204478</v>
      </c>
      <c r="E486" s="48">
        <f t="shared" si="161"/>
        <v>2439436.407038887</v>
      </c>
      <c r="F486" s="50">
        <f t="shared" si="161"/>
        <v>2535818.0717868963</v>
      </c>
      <c r="G486" s="50">
        <f t="shared" si="161"/>
        <v>2661112.6363998652</v>
      </c>
      <c r="H486" s="50">
        <f t="shared" si="161"/>
        <v>2786407.2010128335</v>
      </c>
      <c r="I486" s="50">
        <f t="shared" si="161"/>
        <v>2911701.7656258028</v>
      </c>
      <c r="J486" s="50">
        <f t="shared" si="161"/>
        <v>3162290.8948517404</v>
      </c>
      <c r="K486" s="50">
        <f t="shared" si="161"/>
        <v>3287585.4594647102</v>
      </c>
      <c r="L486" s="51">
        <f t="shared" si="161"/>
        <v>3538174.5886906479</v>
      </c>
    </row>
    <row r="487" spans="1:12" x14ac:dyDescent="0.25">
      <c r="A487" s="35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36"/>
    </row>
    <row r="488" spans="1:12" x14ac:dyDescent="0.25">
      <c r="A488" s="35"/>
      <c r="B488" s="28" t="s">
        <v>0</v>
      </c>
      <c r="C488" s="29">
        <v>2948.96</v>
      </c>
      <c r="D488" s="17"/>
      <c r="E488" s="17"/>
      <c r="F488" s="17"/>
      <c r="G488" s="17"/>
      <c r="H488" s="17"/>
      <c r="I488" s="17"/>
      <c r="J488" s="17"/>
      <c r="K488" s="17"/>
      <c r="L488" s="36"/>
    </row>
    <row r="489" spans="1:12" x14ac:dyDescent="0.25">
      <c r="A489" s="37" t="s">
        <v>147</v>
      </c>
      <c r="B489" s="30" t="s">
        <v>153</v>
      </c>
      <c r="C489" s="30" t="s">
        <v>154</v>
      </c>
      <c r="D489" s="30" t="s">
        <v>155</v>
      </c>
      <c r="E489" s="30" t="s">
        <v>156</v>
      </c>
      <c r="F489" s="30" t="s">
        <v>157</v>
      </c>
      <c r="G489" s="30" t="s">
        <v>158</v>
      </c>
      <c r="H489" s="30" t="s">
        <v>159</v>
      </c>
      <c r="I489" s="30" t="s">
        <v>160</v>
      </c>
      <c r="J489" s="30" t="s">
        <v>161</v>
      </c>
      <c r="K489" s="30" t="s">
        <v>162</v>
      </c>
      <c r="L489" s="38" t="s">
        <v>163</v>
      </c>
    </row>
    <row r="490" spans="1:12" x14ac:dyDescent="0.25">
      <c r="A490" s="37" t="s">
        <v>1</v>
      </c>
      <c r="B490" s="30">
        <v>40</v>
      </c>
      <c r="C490" s="30">
        <v>40</v>
      </c>
      <c r="D490" s="30">
        <v>40</v>
      </c>
      <c r="E490" s="30">
        <v>40</v>
      </c>
      <c r="F490" s="30">
        <v>40</v>
      </c>
      <c r="G490" s="30">
        <v>40</v>
      </c>
      <c r="H490" s="30">
        <v>40</v>
      </c>
      <c r="I490" s="30">
        <v>40</v>
      </c>
      <c r="J490" s="30">
        <v>40</v>
      </c>
      <c r="K490" s="30">
        <v>40</v>
      </c>
      <c r="L490" s="38">
        <v>40</v>
      </c>
    </row>
    <row r="491" spans="1:12" x14ac:dyDescent="0.25">
      <c r="A491" s="35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36"/>
    </row>
    <row r="492" spans="1:12" x14ac:dyDescent="0.25">
      <c r="A492" s="35"/>
      <c r="B492" s="28" t="s">
        <v>3</v>
      </c>
      <c r="C492" s="17">
        <v>4</v>
      </c>
      <c r="D492" s="17">
        <v>6</v>
      </c>
      <c r="E492" s="17">
        <v>9</v>
      </c>
      <c r="F492" s="17">
        <v>11</v>
      </c>
      <c r="G492" s="17">
        <v>14</v>
      </c>
      <c r="H492" s="17">
        <v>16</v>
      </c>
      <c r="I492" s="17">
        <v>19</v>
      </c>
      <c r="J492" s="17">
        <v>21</v>
      </c>
      <c r="K492" s="17">
        <v>23</v>
      </c>
      <c r="L492" s="36" t="s">
        <v>4</v>
      </c>
    </row>
    <row r="493" spans="1:12" x14ac:dyDescent="0.25">
      <c r="A493" s="35" t="s">
        <v>55</v>
      </c>
      <c r="B493" s="28" t="s">
        <v>2</v>
      </c>
      <c r="C493" s="31">
        <v>0.2</v>
      </c>
      <c r="D493" s="31">
        <v>0.3</v>
      </c>
      <c r="E493" s="31">
        <v>0.4</v>
      </c>
      <c r="F493" s="31">
        <v>0.5</v>
      </c>
      <c r="G493" s="31">
        <v>0.6</v>
      </c>
      <c r="H493" s="31">
        <v>0.7</v>
      </c>
      <c r="I493" s="31">
        <v>0.8</v>
      </c>
      <c r="J493" s="31">
        <v>1</v>
      </c>
      <c r="K493" s="31">
        <v>1.1000000000000001</v>
      </c>
      <c r="L493" s="39">
        <v>1.3</v>
      </c>
    </row>
    <row r="494" spans="1:12" ht="18.75" x14ac:dyDescent="0.3">
      <c r="A494" s="35"/>
      <c r="B494" s="28" t="s">
        <v>7</v>
      </c>
      <c r="C494" s="31">
        <v>0.1</v>
      </c>
      <c r="D494" s="31">
        <v>0.2</v>
      </c>
      <c r="E494" s="32">
        <v>0.4</v>
      </c>
      <c r="F494" s="31">
        <v>0.8</v>
      </c>
      <c r="G494" s="31"/>
      <c r="H494" s="31"/>
      <c r="I494" s="31"/>
      <c r="J494" s="31"/>
      <c r="K494" s="31"/>
      <c r="L494" s="39"/>
    </row>
    <row r="495" spans="1:12" x14ac:dyDescent="0.25">
      <c r="A495" s="35" t="s">
        <v>164</v>
      </c>
      <c r="B495" s="17" t="s">
        <v>5</v>
      </c>
      <c r="C495" s="47">
        <f>('NO TOCAR'!$B$9*$C$434)</f>
        <v>1087574.0940316063</v>
      </c>
      <c r="D495" s="47">
        <f>('NO TOCAR'!$B$9*$C$434)</f>
        <v>1087574.0940316063</v>
      </c>
      <c r="E495" s="47">
        <f>('NO TOCAR'!$B$9*$C$434)</f>
        <v>1087574.0940316063</v>
      </c>
      <c r="F495" s="17">
        <f>('NO TOCAR'!$B$9*$C$434)</f>
        <v>1087574.0940316063</v>
      </c>
      <c r="G495" s="17">
        <f>('NO TOCAR'!$B$9*$C$434)</f>
        <v>1087574.0940316063</v>
      </c>
      <c r="H495" s="17">
        <f>('NO TOCAR'!$B$9*$C$434)</f>
        <v>1087574.0940316063</v>
      </c>
      <c r="I495" s="17">
        <f>('NO TOCAR'!$B$9*$C$434)</f>
        <v>1087574.0940316063</v>
      </c>
      <c r="J495" s="17">
        <f>('NO TOCAR'!$B$9*$C$434)</f>
        <v>1087574.0940316063</v>
      </c>
      <c r="K495" s="17">
        <f>('NO TOCAR'!$B$9*$C$434)</f>
        <v>1087574.0940316063</v>
      </c>
      <c r="L495" s="36">
        <f>('NO TOCAR'!$B$9*$C$434)</f>
        <v>1087574.0940316063</v>
      </c>
    </row>
    <row r="496" spans="1:12" x14ac:dyDescent="0.25">
      <c r="A496" s="35" t="s">
        <v>165</v>
      </c>
      <c r="B496" s="17" t="s">
        <v>6</v>
      </c>
      <c r="C496" s="47">
        <f>C495*C493</f>
        <v>217514.81880632127</v>
      </c>
      <c r="D496" s="47">
        <f>D495*D493</f>
        <v>326272.22820948187</v>
      </c>
      <c r="E496" s="47">
        <f t="shared" ref="E496:L496" si="162">E495*E493</f>
        <v>435029.63761264255</v>
      </c>
      <c r="F496" s="17">
        <f t="shared" si="162"/>
        <v>543787.04701580317</v>
      </c>
      <c r="G496" s="17">
        <f t="shared" si="162"/>
        <v>652544.45641896373</v>
      </c>
      <c r="H496" s="17">
        <f t="shared" si="162"/>
        <v>761301.86582212441</v>
      </c>
      <c r="I496" s="17">
        <f t="shared" si="162"/>
        <v>870059.27522528509</v>
      </c>
      <c r="J496" s="17">
        <f t="shared" si="162"/>
        <v>1087574.0940316063</v>
      </c>
      <c r="K496" s="17">
        <f t="shared" si="162"/>
        <v>1196331.503434767</v>
      </c>
      <c r="L496" s="36">
        <f t="shared" si="162"/>
        <v>1413846.3222410884</v>
      </c>
    </row>
    <row r="497" spans="1:12" x14ac:dyDescent="0.25">
      <c r="A497" s="35" t="s">
        <v>82</v>
      </c>
      <c r="B497" s="17" t="s">
        <v>7</v>
      </c>
      <c r="C497" s="47">
        <f>C495*$E$494</f>
        <v>435029.63761264255</v>
      </c>
      <c r="D497" s="47">
        <f t="shared" ref="D497:L497" si="163">D495*$E$494</f>
        <v>435029.63761264255</v>
      </c>
      <c r="E497" s="47">
        <f t="shared" si="163"/>
        <v>435029.63761264255</v>
      </c>
      <c r="F497" s="17">
        <f t="shared" si="163"/>
        <v>435029.63761264255</v>
      </c>
      <c r="G497" s="17">
        <f t="shared" si="163"/>
        <v>435029.63761264255</v>
      </c>
      <c r="H497" s="17">
        <f t="shared" si="163"/>
        <v>435029.63761264255</v>
      </c>
      <c r="I497" s="17">
        <f t="shared" si="163"/>
        <v>435029.63761264255</v>
      </c>
      <c r="J497" s="17">
        <f t="shared" si="163"/>
        <v>435029.63761264255</v>
      </c>
      <c r="K497" s="17">
        <f t="shared" si="163"/>
        <v>435029.63761264255</v>
      </c>
      <c r="L497" s="36">
        <f t="shared" si="163"/>
        <v>435029.63761264255</v>
      </c>
    </row>
    <row r="498" spans="1:12" x14ac:dyDescent="0.25">
      <c r="A498" s="35" t="s">
        <v>166</v>
      </c>
      <c r="B498" s="17" t="s">
        <v>8</v>
      </c>
      <c r="C498" s="47">
        <f>'NO TOCAR'!$C$11</f>
        <v>380456.47042559995</v>
      </c>
      <c r="D498" s="47">
        <f>'NO TOCAR'!$C$11+'NO TOCAR'!$C$13</f>
        <v>397749.93085439998</v>
      </c>
      <c r="E498" s="47">
        <f>D498+'NO TOCAR'!$C$13</f>
        <v>415043.39128320001</v>
      </c>
      <c r="F498" s="17">
        <f>E498+'NO TOCAR'!$C$13</f>
        <v>432336.85171200003</v>
      </c>
      <c r="G498" s="17">
        <f>F498+'NO TOCAR'!$C$13</f>
        <v>449630.31214080006</v>
      </c>
      <c r="H498" s="17">
        <f>G498+'NO TOCAR'!$C$13</f>
        <v>466923.77256960009</v>
      </c>
      <c r="I498" s="17">
        <f>H498+'NO TOCAR'!$C$13</f>
        <v>484217.23299840011</v>
      </c>
      <c r="J498" s="17">
        <f>I498+'NO TOCAR'!$C$13+'NO TOCAR'!$C$13</f>
        <v>518804.15385600016</v>
      </c>
      <c r="K498" s="17">
        <f>J498+'NO TOCAR'!$C$13</f>
        <v>536097.61428480013</v>
      </c>
      <c r="L498" s="36">
        <f>K498+'NO TOCAR'!$C$13+'NO TOCAR'!$C$13</f>
        <v>570684.53514240007</v>
      </c>
    </row>
    <row r="499" spans="1:12" x14ac:dyDescent="0.25">
      <c r="A499" s="35" t="s">
        <v>83</v>
      </c>
      <c r="B499" s="17" t="s">
        <v>9</v>
      </c>
      <c r="C499" s="47">
        <f>(C498+C497+C496+C495)*$E$8</f>
        <v>848230.00835046812</v>
      </c>
      <c r="D499" s="47">
        <f t="shared" ref="D499:L499" si="164">(D498+D497+D496+D495)*$E$8</f>
        <v>898650.35628325236</v>
      </c>
      <c r="E499" s="47">
        <f t="shared" si="164"/>
        <v>949070.7042160366</v>
      </c>
      <c r="F499" s="17">
        <f t="shared" si="164"/>
        <v>999491.05214882083</v>
      </c>
      <c r="G499" s="17">
        <f t="shared" si="164"/>
        <v>1049911.4000816052</v>
      </c>
      <c r="H499" s="17">
        <f t="shared" si="164"/>
        <v>1100331.7480143893</v>
      </c>
      <c r="I499" s="17">
        <f t="shared" si="164"/>
        <v>1150752.0959471737</v>
      </c>
      <c r="J499" s="17">
        <f t="shared" si="164"/>
        <v>1251592.7918127421</v>
      </c>
      <c r="K499" s="17">
        <f t="shared" si="164"/>
        <v>1302013.1397455265</v>
      </c>
      <c r="L499" s="36">
        <f t="shared" si="164"/>
        <v>1402853.835611095</v>
      </c>
    </row>
    <row r="500" spans="1:12" x14ac:dyDescent="0.25">
      <c r="A500" s="35" t="s">
        <v>86</v>
      </c>
      <c r="B500" s="17" t="s">
        <v>10</v>
      </c>
      <c r="C500" s="47">
        <f>('NO TOCAR'!$E$4)*2</f>
        <v>32900</v>
      </c>
      <c r="D500" s="47">
        <f>('NO TOCAR'!$E$4)*2</f>
        <v>32900</v>
      </c>
      <c r="E500" s="47">
        <f>('NO TOCAR'!$E$4)*2</f>
        <v>32900</v>
      </c>
      <c r="F500" s="17">
        <f>('NO TOCAR'!$E$4)*2</f>
        <v>32900</v>
      </c>
      <c r="G500" s="17">
        <f>('NO TOCAR'!$E$4)*2</f>
        <v>32900</v>
      </c>
      <c r="H500" s="17">
        <f>('NO TOCAR'!$E$4)*2</f>
        <v>32900</v>
      </c>
      <c r="I500" s="17">
        <f>('NO TOCAR'!$E$4)*2</f>
        <v>32900</v>
      </c>
      <c r="J500" s="17">
        <f>('NO TOCAR'!$E$4)*2</f>
        <v>32900</v>
      </c>
      <c r="K500" s="17">
        <f>('NO TOCAR'!$E$4)*2</f>
        <v>32900</v>
      </c>
      <c r="L500" s="36">
        <f>('NO TOCAR'!$E$4)*2</f>
        <v>32900</v>
      </c>
    </row>
    <row r="501" spans="1:12" x14ac:dyDescent="0.25">
      <c r="A501" s="35" t="s">
        <v>80</v>
      </c>
      <c r="B501" s="17" t="s">
        <v>11</v>
      </c>
      <c r="C501" s="47">
        <f>('NO TOCAR'!$B$15)*2</f>
        <v>53823.819455999997</v>
      </c>
      <c r="D501" s="47">
        <f>('NO TOCAR'!$B$15)*2</f>
        <v>53823.819455999997</v>
      </c>
      <c r="E501" s="47">
        <f>('NO TOCAR'!$B$15)*2</f>
        <v>53823.819455999997</v>
      </c>
      <c r="F501" s="17">
        <f>('NO TOCAR'!$B$15)*2</f>
        <v>53823.819455999997</v>
      </c>
      <c r="G501" s="17">
        <f>('NO TOCAR'!$B$15)*2</f>
        <v>53823.819455999997</v>
      </c>
      <c r="H501" s="17">
        <f>('NO TOCAR'!$B$15)*2</f>
        <v>53823.819455999997</v>
      </c>
      <c r="I501" s="17">
        <f>('NO TOCAR'!$B$15)*2</f>
        <v>53823.819455999997</v>
      </c>
      <c r="J501" s="17">
        <f>('NO TOCAR'!$B$15)*2</f>
        <v>53823.819455999997</v>
      </c>
      <c r="K501" s="17">
        <f>('NO TOCAR'!$B$15)*2</f>
        <v>53823.819455999997</v>
      </c>
      <c r="L501" s="36">
        <f>('NO TOCAR'!$B$15)*2</f>
        <v>53823.819455999997</v>
      </c>
    </row>
    <row r="502" spans="1:12" x14ac:dyDescent="0.25">
      <c r="A502" s="35" t="s">
        <v>81</v>
      </c>
      <c r="B502" s="17" t="s">
        <v>12</v>
      </c>
      <c r="C502" s="47">
        <f>('NO TOCAR'!$F$4)*2</f>
        <v>12794.44</v>
      </c>
      <c r="D502" s="47">
        <f>('NO TOCAR'!$F$4)*2</f>
        <v>12794.44</v>
      </c>
      <c r="E502" s="47">
        <f>('NO TOCAR'!$F$4)*2</f>
        <v>12794.44</v>
      </c>
      <c r="F502" s="17">
        <f>('NO TOCAR'!$F$4)*2</f>
        <v>12794.44</v>
      </c>
      <c r="G502" s="17">
        <f>('NO TOCAR'!$F$4)*2</f>
        <v>12794.44</v>
      </c>
      <c r="H502" s="17">
        <f>('NO TOCAR'!$F$4)*2</f>
        <v>12794.44</v>
      </c>
      <c r="I502" s="17">
        <f>('NO TOCAR'!$F$4)*2</f>
        <v>12794.44</v>
      </c>
      <c r="J502" s="17">
        <f>('NO TOCAR'!$F$4)*2</f>
        <v>12794.44</v>
      </c>
      <c r="K502" s="17">
        <f>('NO TOCAR'!$F$4)*2</f>
        <v>12794.44</v>
      </c>
      <c r="L502" s="36">
        <f>('NO TOCAR'!$F$4)*2</f>
        <v>12794.44</v>
      </c>
    </row>
    <row r="503" spans="1:12" x14ac:dyDescent="0.25">
      <c r="A503" s="35" t="s">
        <v>84</v>
      </c>
      <c r="B503" s="17" t="s">
        <v>13</v>
      </c>
      <c r="C503" s="47">
        <f>'NO TOCAR'!$B$17</f>
        <v>131933.68358400001</v>
      </c>
      <c r="D503" s="47">
        <f>'NO TOCAR'!$D$17</f>
        <v>61258.168511999997</v>
      </c>
      <c r="E503" s="47">
        <f>'NO TOCAR'!$F$17</f>
        <v>40722.394176000002</v>
      </c>
      <c r="F503" s="17"/>
      <c r="G503" s="17"/>
      <c r="H503" s="17"/>
      <c r="I503" s="17"/>
      <c r="J503" s="17"/>
      <c r="K503" s="17"/>
      <c r="L503" s="36"/>
    </row>
    <row r="504" spans="1:12" x14ac:dyDescent="0.25">
      <c r="A504" s="35" t="s">
        <v>85</v>
      </c>
      <c r="B504" s="17" t="s">
        <v>14</v>
      </c>
      <c r="C504" s="47">
        <f>('NO TOCAR'!$E$5)*2</f>
        <v>24500</v>
      </c>
      <c r="D504" s="47">
        <f>('NO TOCAR'!$E$5)*2</f>
        <v>24500</v>
      </c>
      <c r="E504" s="47">
        <f>('NO TOCAR'!$E$5)*2</f>
        <v>24500</v>
      </c>
      <c r="F504" s="17">
        <f>('NO TOCAR'!$E$5)*2</f>
        <v>24500</v>
      </c>
      <c r="G504" s="17">
        <f>('NO TOCAR'!$E$5)*2</f>
        <v>24500</v>
      </c>
      <c r="H504" s="17">
        <f>('NO TOCAR'!$E$5)*2</f>
        <v>24500</v>
      </c>
      <c r="I504" s="17">
        <f>('NO TOCAR'!$E$5)*2</f>
        <v>24500</v>
      </c>
      <c r="J504" s="17">
        <f>('NO TOCAR'!$E$5)*2</f>
        <v>24500</v>
      </c>
      <c r="K504" s="17">
        <f>('NO TOCAR'!$E$5)*2</f>
        <v>24500</v>
      </c>
      <c r="L504" s="36">
        <f>('NO TOCAR'!$E$5)*2</f>
        <v>24500</v>
      </c>
    </row>
    <row r="505" spans="1:12" x14ac:dyDescent="0.25">
      <c r="A505" s="35" t="s">
        <v>87</v>
      </c>
      <c r="B505" s="17" t="s">
        <v>15</v>
      </c>
      <c r="C505" s="47">
        <f>('NO TOCAR'!$B$19)*2</f>
        <v>28858.745708800001</v>
      </c>
      <c r="D505" s="47">
        <f>('NO TOCAR'!$B$19)*2</f>
        <v>28858.745708800001</v>
      </c>
      <c r="E505" s="47">
        <f>('NO TOCAR'!$B$19)*2</f>
        <v>28858.745708800001</v>
      </c>
      <c r="F505" s="17">
        <f>('NO TOCAR'!$B$19)*2</f>
        <v>28858.745708800001</v>
      </c>
      <c r="G505" s="17">
        <f>('NO TOCAR'!$B$19)*2</f>
        <v>28858.745708800001</v>
      </c>
      <c r="H505" s="17">
        <f>('NO TOCAR'!$B$19)*2</f>
        <v>28858.745708800001</v>
      </c>
      <c r="I505" s="17">
        <f>('NO TOCAR'!$B$19)*2</f>
        <v>28858.745708800001</v>
      </c>
      <c r="J505" s="17">
        <f>('NO TOCAR'!$B$19)*2</f>
        <v>28858.745708800001</v>
      </c>
      <c r="K505" s="17">
        <f>('NO TOCAR'!$B$19)*2</f>
        <v>28858.745708800001</v>
      </c>
      <c r="L505" s="36">
        <f>('NO TOCAR'!$B$19)*2</f>
        <v>28858.745708800001</v>
      </c>
    </row>
    <row r="506" spans="1:12" x14ac:dyDescent="0.25">
      <c r="A506" s="35"/>
      <c r="B506" s="17" t="s">
        <v>16</v>
      </c>
      <c r="C506" s="47">
        <f>('NO TOCAR'!$B$21)*2</f>
        <v>145705.647168</v>
      </c>
      <c r="D506" s="47">
        <f>('NO TOCAR'!$B$21)*2</f>
        <v>145705.647168</v>
      </c>
      <c r="E506" s="47">
        <f>('NO TOCAR'!$B$21)*2</f>
        <v>145705.647168</v>
      </c>
      <c r="F506" s="17">
        <f>('NO TOCAR'!$B$21)*2</f>
        <v>145705.647168</v>
      </c>
      <c r="G506" s="17">
        <f>('NO TOCAR'!$B$21)*2</f>
        <v>145705.647168</v>
      </c>
      <c r="H506" s="17">
        <f>('NO TOCAR'!$B$21)*2</f>
        <v>145705.647168</v>
      </c>
      <c r="I506" s="17">
        <f>('NO TOCAR'!$B$21)*2</f>
        <v>145705.647168</v>
      </c>
      <c r="J506" s="17">
        <f>('NO TOCAR'!$B$21)*2</f>
        <v>145705.647168</v>
      </c>
      <c r="K506" s="17">
        <f>('NO TOCAR'!$B$21)*2</f>
        <v>145705.647168</v>
      </c>
      <c r="L506" s="36">
        <f>('NO TOCAR'!$B$21)*2</f>
        <v>145705.647168</v>
      </c>
    </row>
    <row r="507" spans="1:12" x14ac:dyDescent="0.25">
      <c r="A507" s="35"/>
      <c r="B507" s="33" t="s">
        <v>17</v>
      </c>
      <c r="C507" s="47">
        <f>SUM(C495:C506)</f>
        <v>3399321.3651434379</v>
      </c>
      <c r="D507" s="47">
        <f t="shared" ref="D507:L507" si="165">SUM(D495:D506)</f>
        <v>3505117.0678361822</v>
      </c>
      <c r="E507" s="47">
        <f t="shared" si="165"/>
        <v>3661052.5112649277</v>
      </c>
      <c r="F507" s="33">
        <f t="shared" si="165"/>
        <v>3796801.3348536724</v>
      </c>
      <c r="G507" s="33">
        <f t="shared" si="165"/>
        <v>3973272.5526184179</v>
      </c>
      <c r="H507" s="33">
        <f t="shared" si="165"/>
        <v>4149743.7703831624</v>
      </c>
      <c r="I507" s="33">
        <f t="shared" si="165"/>
        <v>4326214.988147907</v>
      </c>
      <c r="J507" s="33">
        <f t="shared" si="165"/>
        <v>4679157.4236773979</v>
      </c>
      <c r="K507" s="33">
        <f t="shared" si="165"/>
        <v>4855628.6414421434</v>
      </c>
      <c r="L507" s="40">
        <f t="shared" si="165"/>
        <v>5208571.0769716324</v>
      </c>
    </row>
    <row r="508" spans="1:12" x14ac:dyDescent="0.25">
      <c r="A508" s="35"/>
      <c r="B508" s="17" t="s">
        <v>18</v>
      </c>
      <c r="C508" s="47">
        <f>(C503+C502+C501+C500+C499+C498+C497+C496+C495)*21%</f>
        <v>672053.96417599404</v>
      </c>
      <c r="D508" s="47">
        <f t="shared" ref="D508:L508" si="166">(D503+D502+D501+D500+D499+D498+D497+D496+D495)*21%</f>
        <v>694271.06174147036</v>
      </c>
      <c r="E508" s="47">
        <f t="shared" si="166"/>
        <v>727017.50486150687</v>
      </c>
      <c r="F508" s="17">
        <f t="shared" si="166"/>
        <v>755524.75781514321</v>
      </c>
      <c r="G508" s="17">
        <f t="shared" si="166"/>
        <v>792583.71354573965</v>
      </c>
      <c r="H508" s="17">
        <f t="shared" si="166"/>
        <v>829642.66927633609</v>
      </c>
      <c r="I508" s="17">
        <f t="shared" si="166"/>
        <v>866701.62500693265</v>
      </c>
      <c r="J508" s="17">
        <f t="shared" si="166"/>
        <v>940819.53646812553</v>
      </c>
      <c r="K508" s="17">
        <f t="shared" si="166"/>
        <v>977878.49219872185</v>
      </c>
      <c r="L508" s="36">
        <f t="shared" si="166"/>
        <v>1051996.4036599149</v>
      </c>
    </row>
    <row r="509" spans="1:12" x14ac:dyDescent="0.25">
      <c r="A509" s="35"/>
      <c r="B509" s="17" t="s">
        <v>19</v>
      </c>
      <c r="C509" s="47">
        <f>(C503+C502+C501+C500+C499+C498+C497+C496+C495)*7%</f>
        <v>224017.98805866469</v>
      </c>
      <c r="D509" s="47">
        <f t="shared" ref="D509:L509" si="167">(D503+D502+D501+D500+D499+D498+D497+D496+D495)*7%</f>
        <v>231423.68724715683</v>
      </c>
      <c r="E509" s="47">
        <f t="shared" si="167"/>
        <v>242339.16828716898</v>
      </c>
      <c r="F509" s="17">
        <f t="shared" si="167"/>
        <v>251841.58593838112</v>
      </c>
      <c r="G509" s="17">
        <f t="shared" si="167"/>
        <v>264194.57118191326</v>
      </c>
      <c r="H509" s="17">
        <f t="shared" si="167"/>
        <v>276547.55642544542</v>
      </c>
      <c r="I509" s="17">
        <f t="shared" si="167"/>
        <v>288900.54166897759</v>
      </c>
      <c r="J509" s="17">
        <f t="shared" si="167"/>
        <v>313606.51215604186</v>
      </c>
      <c r="K509" s="17">
        <f t="shared" si="167"/>
        <v>325959.49739957397</v>
      </c>
      <c r="L509" s="36">
        <f t="shared" si="167"/>
        <v>350665.4678866383</v>
      </c>
    </row>
    <row r="510" spans="1:12" x14ac:dyDescent="0.25">
      <c r="A510" s="35"/>
      <c r="B510" s="17" t="s">
        <v>20</v>
      </c>
      <c r="C510" s="47">
        <f>'NO TOCAR'!$B$22</f>
        <v>1429.82</v>
      </c>
      <c r="D510" s="47">
        <f>'NO TOCAR'!$B$22</f>
        <v>1429.82</v>
      </c>
      <c r="E510" s="47">
        <f>'NO TOCAR'!$B$22</f>
        <v>1429.82</v>
      </c>
      <c r="F510" s="17">
        <f>'NO TOCAR'!$B$22</f>
        <v>1429.82</v>
      </c>
      <c r="G510" s="17">
        <f>'NO TOCAR'!$B$22</f>
        <v>1429.82</v>
      </c>
      <c r="H510" s="17">
        <f>'NO TOCAR'!$B$22</f>
        <v>1429.82</v>
      </c>
      <c r="I510" s="17">
        <f>'NO TOCAR'!$B$22</f>
        <v>1429.82</v>
      </c>
      <c r="J510" s="17">
        <f>'NO TOCAR'!$B$22</f>
        <v>1429.82</v>
      </c>
      <c r="K510" s="17">
        <f>'NO TOCAR'!$B$22</f>
        <v>1429.82</v>
      </c>
      <c r="L510" s="36">
        <f>'NO TOCAR'!$B$22</f>
        <v>1429.82</v>
      </c>
    </row>
    <row r="511" spans="1:12" x14ac:dyDescent="0.25">
      <c r="A511" s="35"/>
      <c r="B511" s="17" t="s">
        <v>220</v>
      </c>
      <c r="C511" s="47">
        <f>(C495+C496+C497+C498+C499+C500+C501+C502+C503)*1%</f>
        <v>32002.569722666383</v>
      </c>
      <c r="D511" s="47">
        <f t="shared" ref="D511:L511" si="168">(D495+D496+D497+D498+D499+D500+D501+D502+D503)*1%</f>
        <v>33060.526749593824</v>
      </c>
      <c r="E511" s="47">
        <f t="shared" si="168"/>
        <v>34619.881183881276</v>
      </c>
      <c r="F511" s="17">
        <f t="shared" si="168"/>
        <v>35977.369419768729</v>
      </c>
      <c r="G511" s="17">
        <f t="shared" si="168"/>
        <v>37742.081597416181</v>
      </c>
      <c r="H511" s="17">
        <f t="shared" si="168"/>
        <v>39506.793775063627</v>
      </c>
      <c r="I511" s="17">
        <f t="shared" si="168"/>
        <v>41271.505952711072</v>
      </c>
      <c r="J511" s="17">
        <f t="shared" si="168"/>
        <v>44800.930308005976</v>
      </c>
      <c r="K511" s="17">
        <f t="shared" si="168"/>
        <v>46565.642485653436</v>
      </c>
      <c r="L511" s="17">
        <f t="shared" si="168"/>
        <v>50095.066840948326</v>
      </c>
    </row>
    <row r="512" spans="1:12" x14ac:dyDescent="0.25">
      <c r="A512" s="35"/>
      <c r="B512" s="33" t="s">
        <v>22</v>
      </c>
      <c r="C512" s="47">
        <f>SUM(C508:C511)</f>
        <v>929504.34195732512</v>
      </c>
      <c r="D512" s="47">
        <f t="shared" ref="D512:L512" si="169">SUM(D508:D511)</f>
        <v>960185.09573822096</v>
      </c>
      <c r="E512" s="47">
        <f t="shared" si="169"/>
        <v>1005406.3743325571</v>
      </c>
      <c r="F512" s="33">
        <f t="shared" si="169"/>
        <v>1044773.533173293</v>
      </c>
      <c r="G512" s="33">
        <f t="shared" si="169"/>
        <v>1095950.1863250693</v>
      </c>
      <c r="H512" s="33">
        <f t="shared" si="169"/>
        <v>1147126.8394768452</v>
      </c>
      <c r="I512" s="33">
        <f t="shared" si="169"/>
        <v>1198303.4926286214</v>
      </c>
      <c r="J512" s="33">
        <f t="shared" si="169"/>
        <v>1300656.7989321735</v>
      </c>
      <c r="K512" s="33">
        <f t="shared" si="169"/>
        <v>1351833.4520839495</v>
      </c>
      <c r="L512" s="33">
        <f t="shared" si="169"/>
        <v>1454186.7583875016</v>
      </c>
    </row>
    <row r="513" spans="1:12" x14ac:dyDescent="0.25">
      <c r="A513" s="35"/>
      <c r="B513" s="50" t="s">
        <v>21</v>
      </c>
      <c r="C513" s="48">
        <f>C507-C512</f>
        <v>2469817.0231861128</v>
      </c>
      <c r="D513" s="48">
        <f t="shared" ref="D513:L513" si="170">D507-D512</f>
        <v>2544931.9720979612</v>
      </c>
      <c r="E513" s="48">
        <f t="shared" si="170"/>
        <v>2655646.1369323707</v>
      </c>
      <c r="F513" s="50">
        <f t="shared" si="170"/>
        <v>2752027.8016803795</v>
      </c>
      <c r="G513" s="50">
        <f t="shared" si="170"/>
        <v>2877322.3662933484</v>
      </c>
      <c r="H513" s="50">
        <f t="shared" si="170"/>
        <v>3002616.9309063172</v>
      </c>
      <c r="I513" s="50">
        <f t="shared" si="170"/>
        <v>3127911.4955192856</v>
      </c>
      <c r="J513" s="50">
        <f t="shared" si="170"/>
        <v>3378500.6247452246</v>
      </c>
      <c r="K513" s="50">
        <f t="shared" si="170"/>
        <v>3503795.1893581939</v>
      </c>
      <c r="L513" s="51">
        <f t="shared" si="170"/>
        <v>3754384.3185841311</v>
      </c>
    </row>
    <row r="514" spans="1:12" x14ac:dyDescent="0.25">
      <c r="A514" s="35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36"/>
    </row>
    <row r="515" spans="1:12" x14ac:dyDescent="0.25">
      <c r="A515" s="35"/>
      <c r="B515" s="28" t="s">
        <v>0</v>
      </c>
      <c r="C515" s="29">
        <v>2948.96</v>
      </c>
      <c r="D515" s="17"/>
      <c r="E515" s="17"/>
      <c r="F515" s="17"/>
      <c r="G515" s="17"/>
      <c r="H515" s="17"/>
      <c r="I515" s="17"/>
      <c r="J515" s="17"/>
      <c r="K515" s="17"/>
      <c r="L515" s="36"/>
    </row>
    <row r="516" spans="1:12" x14ac:dyDescent="0.25">
      <c r="A516" s="37" t="s">
        <v>147</v>
      </c>
      <c r="B516" s="30" t="s">
        <v>153</v>
      </c>
      <c r="C516" s="30" t="s">
        <v>154</v>
      </c>
      <c r="D516" s="30" t="s">
        <v>155</v>
      </c>
      <c r="E516" s="30" t="s">
        <v>156</v>
      </c>
      <c r="F516" s="30" t="s">
        <v>157</v>
      </c>
      <c r="G516" s="30" t="s">
        <v>158</v>
      </c>
      <c r="H516" s="30" t="s">
        <v>159</v>
      </c>
      <c r="I516" s="30" t="s">
        <v>160</v>
      </c>
      <c r="J516" s="30" t="s">
        <v>161</v>
      </c>
      <c r="K516" s="30" t="s">
        <v>162</v>
      </c>
      <c r="L516" s="38" t="s">
        <v>163</v>
      </c>
    </row>
    <row r="517" spans="1:12" x14ac:dyDescent="0.25">
      <c r="A517" s="37" t="s">
        <v>1</v>
      </c>
      <c r="B517" s="30">
        <v>40</v>
      </c>
      <c r="C517" s="30">
        <v>40</v>
      </c>
      <c r="D517" s="30">
        <v>40</v>
      </c>
      <c r="E517" s="30">
        <v>40</v>
      </c>
      <c r="F517" s="30">
        <v>40</v>
      </c>
      <c r="G517" s="30">
        <v>40</v>
      </c>
      <c r="H517" s="30">
        <v>40</v>
      </c>
      <c r="I517" s="30">
        <v>40</v>
      </c>
      <c r="J517" s="30">
        <v>40</v>
      </c>
      <c r="K517" s="30">
        <v>40</v>
      </c>
      <c r="L517" s="38">
        <v>40</v>
      </c>
    </row>
    <row r="518" spans="1:12" x14ac:dyDescent="0.25">
      <c r="A518" s="35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36"/>
    </row>
    <row r="519" spans="1:12" x14ac:dyDescent="0.25">
      <c r="A519" s="35"/>
      <c r="B519" s="28" t="s">
        <v>3</v>
      </c>
      <c r="C519" s="17">
        <v>4</v>
      </c>
      <c r="D519" s="17">
        <v>6</v>
      </c>
      <c r="E519" s="17">
        <v>9</v>
      </c>
      <c r="F519" s="17">
        <v>11</v>
      </c>
      <c r="G519" s="17">
        <v>14</v>
      </c>
      <c r="H519" s="17">
        <v>16</v>
      </c>
      <c r="I519" s="17">
        <v>19</v>
      </c>
      <c r="J519" s="17">
        <v>21</v>
      </c>
      <c r="K519" s="17">
        <v>23</v>
      </c>
      <c r="L519" s="36" t="s">
        <v>4</v>
      </c>
    </row>
    <row r="520" spans="1:12" x14ac:dyDescent="0.25">
      <c r="A520" s="35" t="s">
        <v>56</v>
      </c>
      <c r="B520" s="28" t="s">
        <v>2</v>
      </c>
      <c r="C520" s="31">
        <v>0.2</v>
      </c>
      <c r="D520" s="31">
        <v>0.3</v>
      </c>
      <c r="E520" s="31">
        <v>0.4</v>
      </c>
      <c r="F520" s="31">
        <v>0.5</v>
      </c>
      <c r="G520" s="31">
        <v>0.6</v>
      </c>
      <c r="H520" s="31">
        <v>0.7</v>
      </c>
      <c r="I520" s="31">
        <v>0.8</v>
      </c>
      <c r="J520" s="31">
        <v>1</v>
      </c>
      <c r="K520" s="31">
        <v>1.1000000000000001</v>
      </c>
      <c r="L520" s="39">
        <v>1.3</v>
      </c>
    </row>
    <row r="521" spans="1:12" ht="18.75" x14ac:dyDescent="0.3">
      <c r="A521" s="35"/>
      <c r="B521" s="28" t="s">
        <v>7</v>
      </c>
      <c r="C521" s="31">
        <v>0.1</v>
      </c>
      <c r="D521" s="31">
        <v>0.2</v>
      </c>
      <c r="E521" s="31">
        <v>0.4</v>
      </c>
      <c r="F521" s="32">
        <v>0.8</v>
      </c>
      <c r="G521" s="31"/>
      <c r="H521" s="31"/>
      <c r="I521" s="31"/>
      <c r="J521" s="31"/>
      <c r="K521" s="31"/>
      <c r="L521" s="39"/>
    </row>
    <row r="522" spans="1:12" x14ac:dyDescent="0.25">
      <c r="A522" s="35" t="s">
        <v>164</v>
      </c>
      <c r="B522" s="17" t="s">
        <v>5</v>
      </c>
      <c r="C522" s="47">
        <f>('NO TOCAR'!$B$9*$C$434)</f>
        <v>1087574.0940316063</v>
      </c>
      <c r="D522" s="47">
        <f>('NO TOCAR'!$B$9*$C$434)</f>
        <v>1087574.0940316063</v>
      </c>
      <c r="E522" s="47">
        <f>('NO TOCAR'!$B$9*$C$434)</f>
        <v>1087574.0940316063</v>
      </c>
      <c r="F522" s="17">
        <f>('NO TOCAR'!$B$9*$C$434)</f>
        <v>1087574.0940316063</v>
      </c>
      <c r="G522" s="17">
        <f>('NO TOCAR'!$B$9*$C$434)</f>
        <v>1087574.0940316063</v>
      </c>
      <c r="H522" s="17">
        <f>('NO TOCAR'!$B$9*$C$434)</f>
        <v>1087574.0940316063</v>
      </c>
      <c r="I522" s="17">
        <f>('NO TOCAR'!$B$9*$C$434)</f>
        <v>1087574.0940316063</v>
      </c>
      <c r="J522" s="17">
        <f>('NO TOCAR'!$B$9*$C$434)</f>
        <v>1087574.0940316063</v>
      </c>
      <c r="K522" s="17">
        <f>('NO TOCAR'!$B$9*$C$434)</f>
        <v>1087574.0940316063</v>
      </c>
      <c r="L522" s="36">
        <f>('NO TOCAR'!$B$9*$C$434)</f>
        <v>1087574.0940316063</v>
      </c>
    </row>
    <row r="523" spans="1:12" x14ac:dyDescent="0.25">
      <c r="A523" s="35" t="s">
        <v>165</v>
      </c>
      <c r="B523" s="17" t="s">
        <v>6</v>
      </c>
      <c r="C523" s="47">
        <f>C522*C520</f>
        <v>217514.81880632127</v>
      </c>
      <c r="D523" s="47">
        <f>D522*D520</f>
        <v>326272.22820948187</v>
      </c>
      <c r="E523" s="47">
        <f t="shared" ref="E523:L523" si="171">E522*E520</f>
        <v>435029.63761264255</v>
      </c>
      <c r="F523" s="17">
        <f t="shared" si="171"/>
        <v>543787.04701580317</v>
      </c>
      <c r="G523" s="17">
        <f t="shared" si="171"/>
        <v>652544.45641896373</v>
      </c>
      <c r="H523" s="17">
        <f t="shared" si="171"/>
        <v>761301.86582212441</v>
      </c>
      <c r="I523" s="17">
        <f t="shared" si="171"/>
        <v>870059.27522528509</v>
      </c>
      <c r="J523" s="17">
        <f t="shared" si="171"/>
        <v>1087574.0940316063</v>
      </c>
      <c r="K523" s="17">
        <f t="shared" si="171"/>
        <v>1196331.503434767</v>
      </c>
      <c r="L523" s="36">
        <f t="shared" si="171"/>
        <v>1413846.3222410884</v>
      </c>
    </row>
    <row r="524" spans="1:12" x14ac:dyDescent="0.25">
      <c r="A524" s="35" t="s">
        <v>82</v>
      </c>
      <c r="B524" s="17" t="s">
        <v>7</v>
      </c>
      <c r="C524" s="47">
        <f>C522*$F$521</f>
        <v>870059.27522528509</v>
      </c>
      <c r="D524" s="47">
        <f t="shared" ref="D524:L524" si="172">D522*$F$521</f>
        <v>870059.27522528509</v>
      </c>
      <c r="E524" s="47">
        <f t="shared" si="172"/>
        <v>870059.27522528509</v>
      </c>
      <c r="F524" s="17">
        <f t="shared" si="172"/>
        <v>870059.27522528509</v>
      </c>
      <c r="G524" s="17">
        <f t="shared" si="172"/>
        <v>870059.27522528509</v>
      </c>
      <c r="H524" s="17">
        <f t="shared" si="172"/>
        <v>870059.27522528509</v>
      </c>
      <c r="I524" s="17">
        <f t="shared" si="172"/>
        <v>870059.27522528509</v>
      </c>
      <c r="J524" s="17">
        <f t="shared" si="172"/>
        <v>870059.27522528509</v>
      </c>
      <c r="K524" s="17">
        <f t="shared" si="172"/>
        <v>870059.27522528509</v>
      </c>
      <c r="L524" s="36">
        <f t="shared" si="172"/>
        <v>870059.27522528509</v>
      </c>
    </row>
    <row r="525" spans="1:12" x14ac:dyDescent="0.25">
      <c r="A525" s="35" t="s">
        <v>166</v>
      </c>
      <c r="B525" s="17" t="s">
        <v>8</v>
      </c>
      <c r="C525" s="47">
        <f>'NO TOCAR'!$C$11</f>
        <v>380456.47042559995</v>
      </c>
      <c r="D525" s="47">
        <f>'NO TOCAR'!$C$11+'NO TOCAR'!$C$13</f>
        <v>397749.93085439998</v>
      </c>
      <c r="E525" s="47">
        <f>D525+'NO TOCAR'!$C$13</f>
        <v>415043.39128320001</v>
      </c>
      <c r="F525" s="17">
        <f>E525+'NO TOCAR'!$C$13</f>
        <v>432336.85171200003</v>
      </c>
      <c r="G525" s="17">
        <f>F525+'NO TOCAR'!$C$13</f>
        <v>449630.31214080006</v>
      </c>
      <c r="H525" s="17">
        <f>G525+'NO TOCAR'!$C$13</f>
        <v>466923.77256960009</v>
      </c>
      <c r="I525" s="17">
        <f>H525+'NO TOCAR'!$C$13</f>
        <v>484217.23299840011</v>
      </c>
      <c r="J525" s="17">
        <f>I525+'NO TOCAR'!$C$13+'NO TOCAR'!$C$13</f>
        <v>518804.15385600016</v>
      </c>
      <c r="K525" s="17">
        <f>J525+'NO TOCAR'!$C$13</f>
        <v>536097.61428480013</v>
      </c>
      <c r="L525" s="36">
        <f>K525+'NO TOCAR'!$C$13+'NO TOCAR'!$C$13</f>
        <v>570684.53514240007</v>
      </c>
    </row>
    <row r="526" spans="1:12" x14ac:dyDescent="0.25">
      <c r="A526" s="35" t="s">
        <v>83</v>
      </c>
      <c r="B526" s="17" t="s">
        <v>9</v>
      </c>
      <c r="C526" s="47">
        <f>(C525+C524+C523+C522)*$E$8</f>
        <v>1022241.8633955251</v>
      </c>
      <c r="D526" s="47">
        <f t="shared" ref="D526:L526" si="173">(D525+D524+D523+D522)*$E$8</f>
        <v>1072662.2113283095</v>
      </c>
      <c r="E526" s="47">
        <f t="shared" si="173"/>
        <v>1123082.5592610936</v>
      </c>
      <c r="F526" s="17">
        <f t="shared" si="173"/>
        <v>1173502.907193878</v>
      </c>
      <c r="G526" s="17">
        <f t="shared" si="173"/>
        <v>1223923.2551266621</v>
      </c>
      <c r="H526" s="17">
        <f t="shared" si="173"/>
        <v>1274343.6030594464</v>
      </c>
      <c r="I526" s="17">
        <f t="shared" si="173"/>
        <v>1324763.9509922308</v>
      </c>
      <c r="J526" s="17">
        <f t="shared" si="173"/>
        <v>1425604.6468577993</v>
      </c>
      <c r="K526" s="17">
        <f t="shared" si="173"/>
        <v>1476024.9947905836</v>
      </c>
      <c r="L526" s="36">
        <f t="shared" si="173"/>
        <v>1576865.6906561521</v>
      </c>
    </row>
    <row r="527" spans="1:12" x14ac:dyDescent="0.25">
      <c r="A527" s="35" t="s">
        <v>86</v>
      </c>
      <c r="B527" s="17" t="s">
        <v>10</v>
      </c>
      <c r="C527" s="47">
        <f>('NO TOCAR'!$E$4)*2</f>
        <v>32900</v>
      </c>
      <c r="D527" s="47">
        <f>('NO TOCAR'!$E$4)*2</f>
        <v>32900</v>
      </c>
      <c r="E527" s="47">
        <f>('NO TOCAR'!$E$4)*2</f>
        <v>32900</v>
      </c>
      <c r="F527" s="17">
        <f>('NO TOCAR'!$E$4)*2</f>
        <v>32900</v>
      </c>
      <c r="G527" s="17">
        <f>('NO TOCAR'!$E$4)*2</f>
        <v>32900</v>
      </c>
      <c r="H527" s="17">
        <f>('NO TOCAR'!$E$4)*2</f>
        <v>32900</v>
      </c>
      <c r="I527" s="17">
        <f>('NO TOCAR'!$E$4)*2</f>
        <v>32900</v>
      </c>
      <c r="J527" s="17">
        <f>('NO TOCAR'!$E$4)*2</f>
        <v>32900</v>
      </c>
      <c r="K527" s="17">
        <f>('NO TOCAR'!$E$4)*2</f>
        <v>32900</v>
      </c>
      <c r="L527" s="36">
        <f>('NO TOCAR'!$E$4)*2</f>
        <v>32900</v>
      </c>
    </row>
    <row r="528" spans="1:12" x14ac:dyDescent="0.25">
      <c r="A528" s="35" t="s">
        <v>80</v>
      </c>
      <c r="B528" s="17" t="s">
        <v>11</v>
      </c>
      <c r="C528" s="47">
        <f>('NO TOCAR'!$B$15)*2</f>
        <v>53823.819455999997</v>
      </c>
      <c r="D528" s="47">
        <f>('NO TOCAR'!$B$15)*2</f>
        <v>53823.819455999997</v>
      </c>
      <c r="E528" s="47">
        <f>('NO TOCAR'!$B$15)*2</f>
        <v>53823.819455999997</v>
      </c>
      <c r="F528" s="17">
        <f>('NO TOCAR'!$B$15)*2</f>
        <v>53823.819455999997</v>
      </c>
      <c r="G528" s="17">
        <f>('NO TOCAR'!$B$15)*2</f>
        <v>53823.819455999997</v>
      </c>
      <c r="H528" s="17">
        <f>('NO TOCAR'!$B$15)*2</f>
        <v>53823.819455999997</v>
      </c>
      <c r="I528" s="17">
        <f>('NO TOCAR'!$B$15)*2</f>
        <v>53823.819455999997</v>
      </c>
      <c r="J528" s="17">
        <f>('NO TOCAR'!$B$15)*2</f>
        <v>53823.819455999997</v>
      </c>
      <c r="K528" s="17">
        <f>('NO TOCAR'!$B$15)*2</f>
        <v>53823.819455999997</v>
      </c>
      <c r="L528" s="36">
        <f>('NO TOCAR'!$B$15)*2</f>
        <v>53823.819455999997</v>
      </c>
    </row>
    <row r="529" spans="1:12" x14ac:dyDescent="0.25">
      <c r="A529" s="35" t="s">
        <v>81</v>
      </c>
      <c r="B529" s="17" t="s">
        <v>12</v>
      </c>
      <c r="C529" s="47">
        <f>('NO TOCAR'!$F$4)*2</f>
        <v>12794.44</v>
      </c>
      <c r="D529" s="47">
        <f>('NO TOCAR'!$F$4)*2</f>
        <v>12794.44</v>
      </c>
      <c r="E529" s="47">
        <f>('NO TOCAR'!$F$4)*2</f>
        <v>12794.44</v>
      </c>
      <c r="F529" s="17">
        <f>('NO TOCAR'!$F$4)*2</f>
        <v>12794.44</v>
      </c>
      <c r="G529" s="17">
        <f>('NO TOCAR'!$F$4)*2</f>
        <v>12794.44</v>
      </c>
      <c r="H529" s="17">
        <f>('NO TOCAR'!$F$4)*2</f>
        <v>12794.44</v>
      </c>
      <c r="I529" s="17">
        <f>('NO TOCAR'!$F$4)*2</f>
        <v>12794.44</v>
      </c>
      <c r="J529" s="17">
        <f>('NO TOCAR'!$F$4)*2</f>
        <v>12794.44</v>
      </c>
      <c r="K529" s="17">
        <f>('NO TOCAR'!$F$4)*2</f>
        <v>12794.44</v>
      </c>
      <c r="L529" s="36">
        <f>('NO TOCAR'!$F$4)*2</f>
        <v>12794.44</v>
      </c>
    </row>
    <row r="530" spans="1:12" x14ac:dyDescent="0.25">
      <c r="A530" s="35" t="s">
        <v>84</v>
      </c>
      <c r="B530" s="17" t="s">
        <v>13</v>
      </c>
      <c r="C530" s="47">
        <f>'NO TOCAR'!$B$17</f>
        <v>131933.68358400001</v>
      </c>
      <c r="D530" s="47">
        <f>'NO TOCAR'!$D$17</f>
        <v>61258.168511999997</v>
      </c>
      <c r="E530" s="47">
        <f>'NO TOCAR'!$F$17</f>
        <v>40722.394176000002</v>
      </c>
      <c r="F530" s="17"/>
      <c r="G530" s="17"/>
      <c r="H530" s="17"/>
      <c r="I530" s="17"/>
      <c r="J530" s="17"/>
      <c r="K530" s="17"/>
      <c r="L530" s="36"/>
    </row>
    <row r="531" spans="1:12" x14ac:dyDescent="0.25">
      <c r="A531" s="35" t="s">
        <v>85</v>
      </c>
      <c r="B531" s="17" t="s">
        <v>14</v>
      </c>
      <c r="C531" s="47">
        <f>('NO TOCAR'!$E$5)*2</f>
        <v>24500</v>
      </c>
      <c r="D531" s="47">
        <f>('NO TOCAR'!$E$5)*2</f>
        <v>24500</v>
      </c>
      <c r="E531" s="47">
        <f>('NO TOCAR'!$E$5)*2</f>
        <v>24500</v>
      </c>
      <c r="F531" s="17">
        <f>('NO TOCAR'!$E$5)*2</f>
        <v>24500</v>
      </c>
      <c r="G531" s="17">
        <f>('NO TOCAR'!$E$5)*2</f>
        <v>24500</v>
      </c>
      <c r="H531" s="17">
        <f>('NO TOCAR'!$E$5)*2</f>
        <v>24500</v>
      </c>
      <c r="I531" s="17">
        <f>('NO TOCAR'!$E$5)*2</f>
        <v>24500</v>
      </c>
      <c r="J531" s="17">
        <f>('NO TOCAR'!$E$5)*2</f>
        <v>24500</v>
      </c>
      <c r="K531" s="17">
        <f>('NO TOCAR'!$E$5)*2</f>
        <v>24500</v>
      </c>
      <c r="L531" s="36">
        <f>('NO TOCAR'!$E$5)*2</f>
        <v>24500</v>
      </c>
    </row>
    <row r="532" spans="1:12" x14ac:dyDescent="0.25">
      <c r="A532" s="35" t="s">
        <v>87</v>
      </c>
      <c r="B532" s="17" t="s">
        <v>15</v>
      </c>
      <c r="C532" s="47">
        <f>('NO TOCAR'!$B$19)*2</f>
        <v>28858.745708800001</v>
      </c>
      <c r="D532" s="47">
        <f>('NO TOCAR'!$B$19)*2</f>
        <v>28858.745708800001</v>
      </c>
      <c r="E532" s="47">
        <f>('NO TOCAR'!$B$19)*2</f>
        <v>28858.745708800001</v>
      </c>
      <c r="F532" s="17">
        <f>('NO TOCAR'!$B$19)*2</f>
        <v>28858.745708800001</v>
      </c>
      <c r="G532" s="17">
        <f>('NO TOCAR'!$B$19)*2</f>
        <v>28858.745708800001</v>
      </c>
      <c r="H532" s="17">
        <f>('NO TOCAR'!$B$19)*2</f>
        <v>28858.745708800001</v>
      </c>
      <c r="I532" s="17">
        <f>('NO TOCAR'!$B$19)*2</f>
        <v>28858.745708800001</v>
      </c>
      <c r="J532" s="17">
        <f>('NO TOCAR'!$B$19)*2</f>
        <v>28858.745708800001</v>
      </c>
      <c r="K532" s="17">
        <f>('NO TOCAR'!$B$19)*2</f>
        <v>28858.745708800001</v>
      </c>
      <c r="L532" s="36">
        <f>('NO TOCAR'!$B$19)*2</f>
        <v>28858.745708800001</v>
      </c>
    </row>
    <row r="533" spans="1:12" x14ac:dyDescent="0.25">
      <c r="A533" s="35"/>
      <c r="B533" s="17" t="s">
        <v>16</v>
      </c>
      <c r="C533" s="47">
        <f>('NO TOCAR'!$B$21)*2</f>
        <v>145705.647168</v>
      </c>
      <c r="D533" s="47">
        <f>('NO TOCAR'!$B$21)*2</f>
        <v>145705.647168</v>
      </c>
      <c r="E533" s="47">
        <f>('NO TOCAR'!$B$21)*2</f>
        <v>145705.647168</v>
      </c>
      <c r="F533" s="17">
        <f>('NO TOCAR'!$B$21)*2</f>
        <v>145705.647168</v>
      </c>
      <c r="G533" s="17">
        <f>('NO TOCAR'!$B$21)*2</f>
        <v>145705.647168</v>
      </c>
      <c r="H533" s="17">
        <f>('NO TOCAR'!$B$21)*2</f>
        <v>145705.647168</v>
      </c>
      <c r="I533" s="17">
        <f>('NO TOCAR'!$B$21)*2</f>
        <v>145705.647168</v>
      </c>
      <c r="J533" s="17">
        <f>('NO TOCAR'!$B$21)*2</f>
        <v>145705.647168</v>
      </c>
      <c r="K533" s="17">
        <f>('NO TOCAR'!$B$21)*2</f>
        <v>145705.647168</v>
      </c>
      <c r="L533" s="36">
        <f>('NO TOCAR'!$B$21)*2</f>
        <v>145705.647168</v>
      </c>
    </row>
    <row r="534" spans="1:12" x14ac:dyDescent="0.25">
      <c r="A534" s="35"/>
      <c r="B534" s="33" t="s">
        <v>17</v>
      </c>
      <c r="C534" s="47">
        <f>SUM(C522:C533)</f>
        <v>4008362.8578011375</v>
      </c>
      <c r="D534" s="47">
        <f t="shared" ref="D534:L534" si="174">SUM(D522:D533)</f>
        <v>4114158.5604938827</v>
      </c>
      <c r="E534" s="47">
        <f t="shared" si="174"/>
        <v>4270094.0039226273</v>
      </c>
      <c r="F534" s="33">
        <f t="shared" si="174"/>
        <v>4405842.827511373</v>
      </c>
      <c r="G534" s="33">
        <f t="shared" si="174"/>
        <v>4582314.0452761175</v>
      </c>
      <c r="H534" s="33">
        <f t="shared" si="174"/>
        <v>4758785.263040862</v>
      </c>
      <c r="I534" s="33">
        <f t="shared" si="174"/>
        <v>4935256.4808056075</v>
      </c>
      <c r="J534" s="33">
        <f t="shared" si="174"/>
        <v>5288198.9163350975</v>
      </c>
      <c r="K534" s="33">
        <f t="shared" si="174"/>
        <v>5464670.134099843</v>
      </c>
      <c r="L534" s="40">
        <f t="shared" si="174"/>
        <v>5817612.569629333</v>
      </c>
    </row>
    <row r="535" spans="1:12" x14ac:dyDescent="0.25">
      <c r="A535" s="35"/>
      <c r="B535" s="17" t="s">
        <v>18</v>
      </c>
      <c r="C535" s="47">
        <f>(C530+C529+C528+C527+C526+C525+C524+C523+C522)*21%</f>
        <v>799952.67763411091</v>
      </c>
      <c r="D535" s="47">
        <f t="shared" ref="D535:L535" si="175">(D530+D529+D528+D527+D526+D525+D524+D523+D522)*21%</f>
        <v>822169.77519958746</v>
      </c>
      <c r="E535" s="47">
        <f t="shared" si="175"/>
        <v>854916.21831962373</v>
      </c>
      <c r="F535" s="17">
        <f t="shared" si="175"/>
        <v>883423.47127326007</v>
      </c>
      <c r="G535" s="17">
        <f t="shared" si="175"/>
        <v>920482.42700385663</v>
      </c>
      <c r="H535" s="17">
        <f t="shared" si="175"/>
        <v>957541.38273445319</v>
      </c>
      <c r="I535" s="17">
        <f t="shared" si="175"/>
        <v>994600.33846504951</v>
      </c>
      <c r="J535" s="17">
        <f t="shared" si="175"/>
        <v>1068718.2499262425</v>
      </c>
      <c r="K535" s="17">
        <f t="shared" si="175"/>
        <v>1105777.2056568388</v>
      </c>
      <c r="L535" s="36">
        <f t="shared" si="175"/>
        <v>1179895.1171180317</v>
      </c>
    </row>
    <row r="536" spans="1:12" x14ac:dyDescent="0.25">
      <c r="A536" s="35"/>
      <c r="B536" s="17" t="s">
        <v>19</v>
      </c>
      <c r="C536" s="47">
        <f>(C530+C529+C528+C527+C526+C525+C524+C523+C522)*7%</f>
        <v>266650.89254470367</v>
      </c>
      <c r="D536" s="47">
        <f t="shared" ref="D536:L536" si="176">(D530+D529+D528+D527+D526+D525+D524+D523+D522)*7%</f>
        <v>274056.59173319582</v>
      </c>
      <c r="E536" s="47">
        <f t="shared" si="176"/>
        <v>284972.07277320797</v>
      </c>
      <c r="F536" s="17">
        <f t="shared" si="176"/>
        <v>294474.49042442004</v>
      </c>
      <c r="G536" s="17">
        <f t="shared" si="176"/>
        <v>306827.47566795227</v>
      </c>
      <c r="H536" s="17">
        <f t="shared" si="176"/>
        <v>319180.46091148444</v>
      </c>
      <c r="I536" s="17">
        <f t="shared" si="176"/>
        <v>331533.44615501654</v>
      </c>
      <c r="J536" s="17">
        <f t="shared" si="176"/>
        <v>356239.41664208088</v>
      </c>
      <c r="K536" s="17">
        <f t="shared" si="176"/>
        <v>368592.40188561298</v>
      </c>
      <c r="L536" s="36">
        <f t="shared" si="176"/>
        <v>393298.37237267726</v>
      </c>
    </row>
    <row r="537" spans="1:12" x14ac:dyDescent="0.25">
      <c r="A537" s="35"/>
      <c r="B537" s="17" t="s">
        <v>20</v>
      </c>
      <c r="C537" s="47">
        <f>'NO TOCAR'!$B$22</f>
        <v>1429.82</v>
      </c>
      <c r="D537" s="47">
        <f>'NO TOCAR'!$B$22</f>
        <v>1429.82</v>
      </c>
      <c r="E537" s="47">
        <f>'NO TOCAR'!$B$22</f>
        <v>1429.82</v>
      </c>
      <c r="F537" s="17">
        <f>'NO TOCAR'!$B$22</f>
        <v>1429.82</v>
      </c>
      <c r="G537" s="17">
        <f>'NO TOCAR'!$B$22</f>
        <v>1429.82</v>
      </c>
      <c r="H537" s="17">
        <f>'NO TOCAR'!$B$22</f>
        <v>1429.82</v>
      </c>
      <c r="I537" s="17">
        <f>'NO TOCAR'!$B$22</f>
        <v>1429.82</v>
      </c>
      <c r="J537" s="17">
        <f>'NO TOCAR'!$B$22</f>
        <v>1429.82</v>
      </c>
      <c r="K537" s="17">
        <f>'NO TOCAR'!$B$22</f>
        <v>1429.82</v>
      </c>
      <c r="L537" s="36">
        <f>'NO TOCAR'!$B$22</f>
        <v>1429.82</v>
      </c>
    </row>
    <row r="538" spans="1:12" x14ac:dyDescent="0.25">
      <c r="A538" s="35"/>
      <c r="B538" s="17" t="s">
        <v>220</v>
      </c>
      <c r="C538" s="47">
        <f>(C522+C523+C524+C525+C526+C527+C528+C529+C530)*1%</f>
        <v>38092.984649243379</v>
      </c>
      <c r="D538" s="47">
        <f t="shared" ref="D538:L538" si="177">(D522+D523+D524+D525+D526+D527+D528+D529+D530)*1%</f>
        <v>39150.941676170827</v>
      </c>
      <c r="E538" s="47">
        <f t="shared" si="177"/>
        <v>40710.296110458279</v>
      </c>
      <c r="F538" s="17">
        <f t="shared" si="177"/>
        <v>42067.784346345732</v>
      </c>
      <c r="G538" s="17">
        <f t="shared" si="177"/>
        <v>43832.496523993177</v>
      </c>
      <c r="H538" s="17">
        <f t="shared" si="177"/>
        <v>45597.208701640622</v>
      </c>
      <c r="I538" s="17">
        <f t="shared" si="177"/>
        <v>47361.920879288075</v>
      </c>
      <c r="J538" s="17">
        <f t="shared" si="177"/>
        <v>50891.345234582972</v>
      </c>
      <c r="K538" s="17">
        <f t="shared" si="177"/>
        <v>52656.057412230432</v>
      </c>
      <c r="L538" s="17">
        <f t="shared" si="177"/>
        <v>56185.481767525329</v>
      </c>
    </row>
    <row r="539" spans="1:12" x14ac:dyDescent="0.25">
      <c r="A539" s="35"/>
      <c r="B539" s="33" t="s">
        <v>22</v>
      </c>
      <c r="C539" s="47">
        <f>SUM(C535:C538)</f>
        <v>1106126.3748280581</v>
      </c>
      <c r="D539" s="47">
        <f t="shared" ref="D539:L539" si="178">SUM(D535:D538)</f>
        <v>1136807.1286089541</v>
      </c>
      <c r="E539" s="47">
        <f t="shared" si="178"/>
        <v>1182028.4072032899</v>
      </c>
      <c r="F539" s="33">
        <f t="shared" si="178"/>
        <v>1221395.5660440261</v>
      </c>
      <c r="G539" s="33">
        <f t="shared" si="178"/>
        <v>1272572.219195802</v>
      </c>
      <c r="H539" s="33">
        <f t="shared" si="178"/>
        <v>1323748.8723475784</v>
      </c>
      <c r="I539" s="33">
        <f t="shared" si="178"/>
        <v>1374925.5254993543</v>
      </c>
      <c r="J539" s="33">
        <f t="shared" si="178"/>
        <v>1477278.8318029065</v>
      </c>
      <c r="K539" s="33">
        <f t="shared" si="178"/>
        <v>1528455.4849546824</v>
      </c>
      <c r="L539" s="33">
        <f t="shared" si="178"/>
        <v>1630808.7912582345</v>
      </c>
    </row>
    <row r="540" spans="1:12" ht="15.75" thickBot="1" x14ac:dyDescent="0.3">
      <c r="A540" s="42"/>
      <c r="B540" s="50" t="s">
        <v>21</v>
      </c>
      <c r="C540" s="48">
        <f>C534-C539</f>
        <v>2902236.4829730792</v>
      </c>
      <c r="D540" s="48">
        <f t="shared" ref="D540:L540" si="179">D534-D539</f>
        <v>2977351.4318849286</v>
      </c>
      <c r="E540" s="48">
        <f t="shared" si="179"/>
        <v>3088065.5967193376</v>
      </c>
      <c r="F540" s="50">
        <f t="shared" si="179"/>
        <v>3184447.2614673469</v>
      </c>
      <c r="G540" s="50">
        <f t="shared" si="179"/>
        <v>3309741.8260803157</v>
      </c>
      <c r="H540" s="50">
        <f t="shared" si="179"/>
        <v>3435036.3906932836</v>
      </c>
      <c r="I540" s="50">
        <f t="shared" si="179"/>
        <v>3560330.9553062534</v>
      </c>
      <c r="J540" s="50">
        <f t="shared" si="179"/>
        <v>3810920.084532191</v>
      </c>
      <c r="K540" s="50">
        <f t="shared" si="179"/>
        <v>3936214.6491451608</v>
      </c>
      <c r="L540" s="51">
        <f t="shared" si="179"/>
        <v>4186803.7783710985</v>
      </c>
    </row>
    <row r="541" spans="1:12" ht="15.75" thickBot="1" x14ac:dyDescent="0.3"/>
    <row r="542" spans="1:12" x14ac:dyDescent="0.25">
      <c r="A542" s="18"/>
      <c r="B542" s="43" t="s">
        <v>0</v>
      </c>
      <c r="C542" s="44">
        <v>3115.48</v>
      </c>
      <c r="D542" s="19"/>
      <c r="E542" s="19"/>
      <c r="F542" s="19"/>
      <c r="G542" s="19"/>
      <c r="H542" s="19"/>
      <c r="I542" s="19"/>
      <c r="J542" s="19"/>
      <c r="K542" s="19"/>
      <c r="L542" s="20"/>
    </row>
    <row r="543" spans="1:12" x14ac:dyDescent="0.25">
      <c r="A543" s="37" t="s">
        <v>147</v>
      </c>
      <c r="B543" s="30" t="s">
        <v>167</v>
      </c>
      <c r="C543" s="17"/>
      <c r="D543" s="17"/>
      <c r="E543" s="17"/>
      <c r="F543" s="17"/>
      <c r="G543" s="17"/>
      <c r="H543" s="17"/>
      <c r="I543" s="17"/>
      <c r="J543" s="17"/>
      <c r="K543" s="17"/>
      <c r="L543" s="36"/>
    </row>
    <row r="544" spans="1:12" x14ac:dyDescent="0.25">
      <c r="A544" s="37" t="s">
        <v>1</v>
      </c>
      <c r="B544" s="30">
        <v>40</v>
      </c>
      <c r="C544" s="17"/>
      <c r="D544" s="17"/>
      <c r="E544" s="17"/>
      <c r="F544" s="17"/>
      <c r="G544" s="17"/>
      <c r="H544" s="17"/>
      <c r="I544" s="17"/>
      <c r="J544" s="17"/>
      <c r="K544" s="17"/>
      <c r="L544" s="36"/>
    </row>
    <row r="545" spans="1:12" x14ac:dyDescent="0.25">
      <c r="A545" s="35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36"/>
    </row>
    <row r="546" spans="1:12" x14ac:dyDescent="0.25">
      <c r="A546" s="35"/>
      <c r="B546" s="28" t="s">
        <v>3</v>
      </c>
      <c r="C546" s="17">
        <v>4</v>
      </c>
      <c r="D546" s="17">
        <v>6</v>
      </c>
      <c r="E546" s="17">
        <v>9</v>
      </c>
      <c r="F546" s="17">
        <v>11</v>
      </c>
      <c r="G546" s="17">
        <v>14</v>
      </c>
      <c r="H546" s="17">
        <v>16</v>
      </c>
      <c r="I546" s="17">
        <v>19</v>
      </c>
      <c r="J546" s="17">
        <v>21</v>
      </c>
      <c r="K546" s="17">
        <v>23</v>
      </c>
      <c r="L546" s="36" t="s">
        <v>4</v>
      </c>
    </row>
    <row r="547" spans="1:12" x14ac:dyDescent="0.25">
      <c r="A547" s="35" t="s">
        <v>37</v>
      </c>
      <c r="B547" s="28" t="s">
        <v>2</v>
      </c>
      <c r="C547" s="31">
        <v>0.2</v>
      </c>
      <c r="D547" s="31">
        <v>0.3</v>
      </c>
      <c r="E547" s="31">
        <v>0.4</v>
      </c>
      <c r="F547" s="31">
        <v>0.5</v>
      </c>
      <c r="G547" s="31">
        <v>0.6</v>
      </c>
      <c r="H547" s="31">
        <v>0.7</v>
      </c>
      <c r="I547" s="31">
        <v>0.8</v>
      </c>
      <c r="J547" s="31">
        <v>1</v>
      </c>
      <c r="K547" s="31">
        <v>1.1000000000000001</v>
      </c>
      <c r="L547" s="39">
        <v>1.3</v>
      </c>
    </row>
    <row r="548" spans="1:12" ht="18.75" x14ac:dyDescent="0.3">
      <c r="A548" s="35"/>
      <c r="B548" s="28" t="s">
        <v>7</v>
      </c>
      <c r="C548" s="32">
        <v>0.1</v>
      </c>
      <c r="D548" s="31">
        <v>0.2</v>
      </c>
      <c r="E548" s="31">
        <v>0.4</v>
      </c>
      <c r="F548" s="31">
        <v>0.8</v>
      </c>
      <c r="G548" s="31"/>
      <c r="H548" s="31"/>
      <c r="I548" s="31"/>
      <c r="J548" s="31"/>
      <c r="K548" s="31"/>
      <c r="L548" s="39"/>
    </row>
    <row r="549" spans="1:12" x14ac:dyDescent="0.25">
      <c r="A549" s="35" t="s">
        <v>168</v>
      </c>
      <c r="B549" s="17" t="s">
        <v>5</v>
      </c>
      <c r="C549" s="47">
        <f>('NO TOCAR'!$B$9*$C$542)</f>
        <v>1148986.5371092143</v>
      </c>
      <c r="D549" s="47">
        <f>('NO TOCAR'!$B$9*$C$542)</f>
        <v>1148986.5371092143</v>
      </c>
      <c r="E549" s="47">
        <f>('NO TOCAR'!$B$9*$C$542)</f>
        <v>1148986.5371092143</v>
      </c>
      <c r="F549" s="17">
        <f>('NO TOCAR'!$B$9*$C$542)</f>
        <v>1148986.5371092143</v>
      </c>
      <c r="G549" s="17">
        <f>('NO TOCAR'!$B$9*$C$542)</f>
        <v>1148986.5371092143</v>
      </c>
      <c r="H549" s="17">
        <f>('NO TOCAR'!$B$9*$C$542)</f>
        <v>1148986.5371092143</v>
      </c>
      <c r="I549" s="17">
        <f>('NO TOCAR'!$B$9*$C$542)</f>
        <v>1148986.5371092143</v>
      </c>
      <c r="J549" s="17">
        <f>('NO TOCAR'!$B$9*$C$542)</f>
        <v>1148986.5371092143</v>
      </c>
      <c r="K549" s="17">
        <f>('NO TOCAR'!$B$9*$C$542)</f>
        <v>1148986.5371092143</v>
      </c>
      <c r="L549" s="36">
        <f>('NO TOCAR'!$B$9*$C$542)</f>
        <v>1148986.5371092143</v>
      </c>
    </row>
    <row r="550" spans="1:12" x14ac:dyDescent="0.25">
      <c r="A550" s="35"/>
      <c r="B550" s="17" t="s">
        <v>6</v>
      </c>
      <c r="C550" s="47">
        <f>C549*C547</f>
        <v>229797.30742184288</v>
      </c>
      <c r="D550" s="47">
        <f>D549*D547</f>
        <v>344695.96113276429</v>
      </c>
      <c r="E550" s="47">
        <f t="shared" ref="E550:L550" si="180">E549*E547</f>
        <v>459594.61484368576</v>
      </c>
      <c r="F550" s="17">
        <f t="shared" si="180"/>
        <v>574493.26855460717</v>
      </c>
      <c r="G550" s="17">
        <f t="shared" si="180"/>
        <v>689391.92226552858</v>
      </c>
      <c r="H550" s="17">
        <f t="shared" si="180"/>
        <v>804290.57597645</v>
      </c>
      <c r="I550" s="17">
        <f t="shared" si="180"/>
        <v>919189.22968737152</v>
      </c>
      <c r="J550" s="17">
        <f t="shared" si="180"/>
        <v>1148986.5371092143</v>
      </c>
      <c r="K550" s="17">
        <f t="shared" si="180"/>
        <v>1263885.1908201359</v>
      </c>
      <c r="L550" s="36">
        <f t="shared" si="180"/>
        <v>1493682.4982419787</v>
      </c>
    </row>
    <row r="551" spans="1:12" x14ac:dyDescent="0.25">
      <c r="A551" s="35"/>
      <c r="B551" s="17" t="s">
        <v>7</v>
      </c>
      <c r="C551" s="47">
        <f>C549*$C$440</f>
        <v>114898.65371092144</v>
      </c>
      <c r="D551" s="47">
        <f t="shared" ref="D551:L551" si="181">D549*$C$440</f>
        <v>114898.65371092144</v>
      </c>
      <c r="E551" s="47">
        <f t="shared" si="181"/>
        <v>114898.65371092144</v>
      </c>
      <c r="F551" s="17">
        <f t="shared" si="181"/>
        <v>114898.65371092144</v>
      </c>
      <c r="G551" s="17">
        <f t="shared" si="181"/>
        <v>114898.65371092144</v>
      </c>
      <c r="H551" s="17">
        <f t="shared" si="181"/>
        <v>114898.65371092144</v>
      </c>
      <c r="I551" s="17">
        <f t="shared" si="181"/>
        <v>114898.65371092144</v>
      </c>
      <c r="J551" s="17">
        <f t="shared" si="181"/>
        <v>114898.65371092144</v>
      </c>
      <c r="K551" s="17">
        <f t="shared" si="181"/>
        <v>114898.65371092144</v>
      </c>
      <c r="L551" s="36">
        <f t="shared" si="181"/>
        <v>114898.65371092144</v>
      </c>
    </row>
    <row r="552" spans="1:12" x14ac:dyDescent="0.25">
      <c r="A552" s="35"/>
      <c r="B552" s="17" t="s">
        <v>8</v>
      </c>
      <c r="C552" s="47">
        <f>'NO TOCAR'!$C$11</f>
        <v>380456.47042559995</v>
      </c>
      <c r="D552" s="47">
        <f>'NO TOCAR'!$C$11+'NO TOCAR'!$C$13</f>
        <v>397749.93085439998</v>
      </c>
      <c r="E552" s="47">
        <f>D552+'NO TOCAR'!$C$13</f>
        <v>415043.39128320001</v>
      </c>
      <c r="F552" s="17">
        <f>E552+'NO TOCAR'!$C$13</f>
        <v>432336.85171200003</v>
      </c>
      <c r="G552" s="17">
        <f>F552+'NO TOCAR'!$C$13</f>
        <v>449630.31214080006</v>
      </c>
      <c r="H552" s="17">
        <f>G552+'NO TOCAR'!$C$13</f>
        <v>466923.77256960009</v>
      </c>
      <c r="I552" s="17">
        <f>H552+'NO TOCAR'!$C$13</f>
        <v>484217.23299840011</v>
      </c>
      <c r="J552" s="17">
        <f>I552+'NO TOCAR'!$C$13+'NO TOCAR'!$C$13</f>
        <v>518804.15385600016</v>
      </c>
      <c r="K552" s="17">
        <f>J552+'NO TOCAR'!$C$13</f>
        <v>536097.61428480013</v>
      </c>
      <c r="L552" s="36">
        <f>K552+'NO TOCAR'!$C$13+'NO TOCAR'!$C$13</f>
        <v>570684.53514240007</v>
      </c>
    </row>
    <row r="553" spans="1:12" x14ac:dyDescent="0.25">
      <c r="A553" s="35"/>
      <c r="B553" s="17" t="s">
        <v>9</v>
      </c>
      <c r="C553" s="47">
        <f>(C552+C551+C550+C549)*$E$8</f>
        <v>749655.58746703155</v>
      </c>
      <c r="D553" s="47">
        <f t="shared" ref="D553:L553" si="182">(D552+D551+D550+D549)*$E$8</f>
        <v>802532.43312292011</v>
      </c>
      <c r="E553" s="47">
        <f t="shared" si="182"/>
        <v>855409.27877880866</v>
      </c>
      <c r="F553" s="17">
        <f t="shared" si="182"/>
        <v>908286.12443469733</v>
      </c>
      <c r="G553" s="17">
        <f t="shared" si="182"/>
        <v>961162.97009058576</v>
      </c>
      <c r="H553" s="17">
        <f t="shared" si="182"/>
        <v>1014039.8157464743</v>
      </c>
      <c r="I553" s="17">
        <f t="shared" si="182"/>
        <v>1066916.6614023631</v>
      </c>
      <c r="J553" s="17">
        <f t="shared" si="182"/>
        <v>1172670.3527141402</v>
      </c>
      <c r="K553" s="17">
        <f t="shared" si="182"/>
        <v>1225547.1983700288</v>
      </c>
      <c r="L553" s="36">
        <f t="shared" si="182"/>
        <v>1331300.8896818059</v>
      </c>
    </row>
    <row r="554" spans="1:12" x14ac:dyDescent="0.25">
      <c r="A554" s="35"/>
      <c r="B554" s="17" t="s">
        <v>10</v>
      </c>
      <c r="C554" s="47">
        <f>('NO TOCAR'!$E$4)*2</f>
        <v>32900</v>
      </c>
      <c r="D554" s="47">
        <f>('NO TOCAR'!$E$4)*2</f>
        <v>32900</v>
      </c>
      <c r="E554" s="47">
        <f>('NO TOCAR'!$E$4)*2</f>
        <v>32900</v>
      </c>
      <c r="F554" s="17">
        <f>('NO TOCAR'!$E$4)*2</f>
        <v>32900</v>
      </c>
      <c r="G554" s="17">
        <f>('NO TOCAR'!$E$4)*2</f>
        <v>32900</v>
      </c>
      <c r="H554" s="17">
        <f>('NO TOCAR'!$E$4)*2</f>
        <v>32900</v>
      </c>
      <c r="I554" s="17">
        <f>('NO TOCAR'!$E$4)*2</f>
        <v>32900</v>
      </c>
      <c r="J554" s="17">
        <f>('NO TOCAR'!$E$4)*2</f>
        <v>32900</v>
      </c>
      <c r="K554" s="17">
        <f>('NO TOCAR'!$E$4)*2</f>
        <v>32900</v>
      </c>
      <c r="L554" s="36">
        <f>('NO TOCAR'!$E$4)*2</f>
        <v>32900</v>
      </c>
    </row>
    <row r="555" spans="1:12" x14ac:dyDescent="0.25">
      <c r="A555" s="35"/>
      <c r="B555" s="17" t="s">
        <v>11</v>
      </c>
      <c r="C555" s="47">
        <f>('NO TOCAR'!$B$15)*2</f>
        <v>53823.819455999997</v>
      </c>
      <c r="D555" s="47">
        <f>('NO TOCAR'!$B$15)*2</f>
        <v>53823.819455999997</v>
      </c>
      <c r="E555" s="47">
        <f>('NO TOCAR'!$B$15)*2</f>
        <v>53823.819455999997</v>
      </c>
      <c r="F555" s="17">
        <f>('NO TOCAR'!$B$15)*2</f>
        <v>53823.819455999997</v>
      </c>
      <c r="G555" s="17">
        <f>('NO TOCAR'!$B$15)*2</f>
        <v>53823.819455999997</v>
      </c>
      <c r="H555" s="17">
        <f>('NO TOCAR'!$B$15)*2</f>
        <v>53823.819455999997</v>
      </c>
      <c r="I555" s="17">
        <f>('NO TOCAR'!$B$15)*2</f>
        <v>53823.819455999997</v>
      </c>
      <c r="J555" s="17">
        <f>('NO TOCAR'!$B$15)*2</f>
        <v>53823.819455999997</v>
      </c>
      <c r="K555" s="17">
        <f>('NO TOCAR'!$B$15)*2</f>
        <v>53823.819455999997</v>
      </c>
      <c r="L555" s="36">
        <f>('NO TOCAR'!$B$15)*2</f>
        <v>53823.819455999997</v>
      </c>
    </row>
    <row r="556" spans="1:12" x14ac:dyDescent="0.25">
      <c r="A556" s="35"/>
      <c r="B556" s="17" t="s">
        <v>12</v>
      </c>
      <c r="C556" s="47">
        <f>('NO TOCAR'!$F$4)*2</f>
        <v>12794.44</v>
      </c>
      <c r="D556" s="47">
        <f>('NO TOCAR'!$F$4)*2</f>
        <v>12794.44</v>
      </c>
      <c r="E556" s="47">
        <f>('NO TOCAR'!$F$4)*2</f>
        <v>12794.44</v>
      </c>
      <c r="F556" s="17">
        <f>('NO TOCAR'!$F$4)*2</f>
        <v>12794.44</v>
      </c>
      <c r="G556" s="17">
        <f>('NO TOCAR'!$F$4)*2</f>
        <v>12794.44</v>
      </c>
      <c r="H556" s="17">
        <f>('NO TOCAR'!$F$4)*2</f>
        <v>12794.44</v>
      </c>
      <c r="I556" s="17">
        <f>('NO TOCAR'!$F$4)*2</f>
        <v>12794.44</v>
      </c>
      <c r="J556" s="17">
        <f>('NO TOCAR'!$F$4)*2</f>
        <v>12794.44</v>
      </c>
      <c r="K556" s="17">
        <f>('NO TOCAR'!$F$4)*2</f>
        <v>12794.44</v>
      </c>
      <c r="L556" s="36">
        <f>('NO TOCAR'!$F$4)*2</f>
        <v>12794.44</v>
      </c>
    </row>
    <row r="557" spans="1:12" x14ac:dyDescent="0.25">
      <c r="A557" s="35"/>
      <c r="B557" s="17" t="s">
        <v>13</v>
      </c>
      <c r="C557" s="47">
        <f>'NO TOCAR'!$B$17</f>
        <v>131933.68358400001</v>
      </c>
      <c r="D557" s="47">
        <f>'NO TOCAR'!$D$17</f>
        <v>61258.168511999997</v>
      </c>
      <c r="E557" s="47">
        <f>'NO TOCAR'!$F$17</f>
        <v>40722.394176000002</v>
      </c>
      <c r="F557" s="17"/>
      <c r="G557" s="17"/>
      <c r="H557" s="17"/>
      <c r="I557" s="17"/>
      <c r="J557" s="17"/>
      <c r="K557" s="17"/>
      <c r="L557" s="36"/>
    </row>
    <row r="558" spans="1:12" x14ac:dyDescent="0.25">
      <c r="A558" s="35"/>
      <c r="B558" s="17" t="s">
        <v>14</v>
      </c>
      <c r="C558" s="47">
        <f>('NO TOCAR'!$E$5)*2</f>
        <v>24500</v>
      </c>
      <c r="D558" s="47">
        <f>('NO TOCAR'!$E$5)*2</f>
        <v>24500</v>
      </c>
      <c r="E558" s="47">
        <f>('NO TOCAR'!$E$5)*2</f>
        <v>24500</v>
      </c>
      <c r="F558" s="17">
        <f>('NO TOCAR'!$E$5)*2</f>
        <v>24500</v>
      </c>
      <c r="G558" s="17">
        <f>('NO TOCAR'!$E$5)*2</f>
        <v>24500</v>
      </c>
      <c r="H558" s="17">
        <f>('NO TOCAR'!$E$5)*2</f>
        <v>24500</v>
      </c>
      <c r="I558" s="17">
        <f>('NO TOCAR'!$E$5)*2</f>
        <v>24500</v>
      </c>
      <c r="J558" s="17">
        <f>('NO TOCAR'!$E$5)*2</f>
        <v>24500</v>
      </c>
      <c r="K558" s="17">
        <f>('NO TOCAR'!$E$5)*2</f>
        <v>24500</v>
      </c>
      <c r="L558" s="36">
        <f>('NO TOCAR'!$E$5)*2</f>
        <v>24500</v>
      </c>
    </row>
    <row r="559" spans="1:12" x14ac:dyDescent="0.25">
      <c r="A559" s="35"/>
      <c r="B559" s="17" t="s">
        <v>15</v>
      </c>
      <c r="C559" s="47">
        <f>('NO TOCAR'!$B$19)*2</f>
        <v>28858.745708800001</v>
      </c>
      <c r="D559" s="47">
        <f>('NO TOCAR'!$B$19)*2</f>
        <v>28858.745708800001</v>
      </c>
      <c r="E559" s="47">
        <f>('NO TOCAR'!$B$19)*2</f>
        <v>28858.745708800001</v>
      </c>
      <c r="F559" s="17">
        <f>('NO TOCAR'!$B$19)*2</f>
        <v>28858.745708800001</v>
      </c>
      <c r="G559" s="17">
        <f>('NO TOCAR'!$B$19)*2</f>
        <v>28858.745708800001</v>
      </c>
      <c r="H559" s="17">
        <f>('NO TOCAR'!$B$19)*2</f>
        <v>28858.745708800001</v>
      </c>
      <c r="I559" s="17">
        <f>('NO TOCAR'!$B$19)*2</f>
        <v>28858.745708800001</v>
      </c>
      <c r="J559" s="17">
        <f>('NO TOCAR'!$B$19)*2</f>
        <v>28858.745708800001</v>
      </c>
      <c r="K559" s="17">
        <f>('NO TOCAR'!$B$19)*2</f>
        <v>28858.745708800001</v>
      </c>
      <c r="L559" s="36">
        <f>('NO TOCAR'!$B$19)*2</f>
        <v>28858.745708800001</v>
      </c>
    </row>
    <row r="560" spans="1:12" x14ac:dyDescent="0.25">
      <c r="A560" s="35"/>
      <c r="B560" s="17" t="s">
        <v>16</v>
      </c>
      <c r="C560" s="47">
        <f>('NO TOCAR'!$B$21)*2</f>
        <v>145705.647168</v>
      </c>
      <c r="D560" s="47">
        <f>('NO TOCAR'!$B$21)*2</f>
        <v>145705.647168</v>
      </c>
      <c r="E560" s="47">
        <f>('NO TOCAR'!$B$21)*2</f>
        <v>145705.647168</v>
      </c>
      <c r="F560" s="17">
        <f>('NO TOCAR'!$B$21)*2</f>
        <v>145705.647168</v>
      </c>
      <c r="G560" s="17">
        <f>('NO TOCAR'!$B$21)*2</f>
        <v>145705.647168</v>
      </c>
      <c r="H560" s="17">
        <f>('NO TOCAR'!$B$21)*2</f>
        <v>145705.647168</v>
      </c>
      <c r="I560" s="17">
        <f>('NO TOCAR'!$B$21)*2</f>
        <v>145705.647168</v>
      </c>
      <c r="J560" s="17">
        <f>('NO TOCAR'!$B$21)*2</f>
        <v>145705.647168</v>
      </c>
      <c r="K560" s="17">
        <f>('NO TOCAR'!$B$21)*2</f>
        <v>145705.647168</v>
      </c>
      <c r="L560" s="36">
        <f>('NO TOCAR'!$B$21)*2</f>
        <v>145705.647168</v>
      </c>
    </row>
    <row r="561" spans="1:12" x14ac:dyDescent="0.25">
      <c r="A561" s="35"/>
      <c r="B561" s="33" t="s">
        <v>17</v>
      </c>
      <c r="C561" s="47">
        <f>SUM(C549:C560)</f>
        <v>3054310.8920514099</v>
      </c>
      <c r="D561" s="47">
        <f t="shared" ref="D561:L561" si="183">SUM(D549:D560)</f>
        <v>3168704.3367750198</v>
      </c>
      <c r="E561" s="47">
        <f t="shared" si="183"/>
        <v>3333237.5222346298</v>
      </c>
      <c r="F561" s="33">
        <f t="shared" si="183"/>
        <v>3477584.0878542401</v>
      </c>
      <c r="G561" s="33">
        <f t="shared" si="183"/>
        <v>3662653.0476498501</v>
      </c>
      <c r="H561" s="33">
        <f t="shared" si="183"/>
        <v>3847722.0074454602</v>
      </c>
      <c r="I561" s="33">
        <f t="shared" si="183"/>
        <v>4032790.9672410702</v>
      </c>
      <c r="J561" s="33">
        <f t="shared" si="183"/>
        <v>4402928.8868322903</v>
      </c>
      <c r="K561" s="33">
        <f t="shared" si="183"/>
        <v>4587997.8466279013</v>
      </c>
      <c r="L561" s="40">
        <f t="shared" si="183"/>
        <v>4958135.7662191205</v>
      </c>
    </row>
    <row r="562" spans="1:12" x14ac:dyDescent="0.25">
      <c r="A562" s="35"/>
      <c r="B562" s="17" t="s">
        <v>18</v>
      </c>
      <c r="C562" s="47">
        <f>(C557+C556+C555+C554+C553+C552+C551+C550+C549)*21%</f>
        <v>599601.76482666808</v>
      </c>
      <c r="D562" s="47">
        <f t="shared" ref="D562:L562" si="184">(D557+D556+D555+D554+D553+D552+D551+D550+D549)*21%</f>
        <v>623624.38821862626</v>
      </c>
      <c r="E562" s="47">
        <f t="shared" si="184"/>
        <v>658176.35716514429</v>
      </c>
      <c r="F562" s="17">
        <f t="shared" si="184"/>
        <v>688489.1359452625</v>
      </c>
      <c r="G562" s="17">
        <f t="shared" si="184"/>
        <v>727353.61750234058</v>
      </c>
      <c r="H562" s="17">
        <f t="shared" si="184"/>
        <v>766218.09905941866</v>
      </c>
      <c r="I562" s="17">
        <f t="shared" si="184"/>
        <v>805082.58061649674</v>
      </c>
      <c r="J562" s="17">
        <f t="shared" si="184"/>
        <v>882811.54373065312</v>
      </c>
      <c r="K562" s="17">
        <f t="shared" si="184"/>
        <v>921676.02528773097</v>
      </c>
      <c r="L562" s="36">
        <f t="shared" si="184"/>
        <v>999404.98840188724</v>
      </c>
    </row>
    <row r="563" spans="1:12" x14ac:dyDescent="0.25">
      <c r="A563" s="35"/>
      <c r="B563" s="17" t="s">
        <v>19</v>
      </c>
      <c r="C563" s="47">
        <f>(C557+C556+C555+C554+C553+C552+C551+C550+C549)*7%</f>
        <v>199867.25494222273</v>
      </c>
      <c r="D563" s="47">
        <f t="shared" ref="D563:L563" si="185">(D557+D556+D555+D554+D553+D552+D551+D550+D549)*7%</f>
        <v>207874.79607287547</v>
      </c>
      <c r="E563" s="47">
        <f t="shared" si="185"/>
        <v>219392.11905504813</v>
      </c>
      <c r="F563" s="17">
        <f t="shared" si="185"/>
        <v>229496.37864842085</v>
      </c>
      <c r="G563" s="17">
        <f t="shared" si="185"/>
        <v>242451.20583411356</v>
      </c>
      <c r="H563" s="17">
        <f t="shared" si="185"/>
        <v>255406.03301980626</v>
      </c>
      <c r="I563" s="17">
        <f t="shared" si="185"/>
        <v>268360.86020549899</v>
      </c>
      <c r="J563" s="17">
        <f t="shared" si="185"/>
        <v>294270.51457688439</v>
      </c>
      <c r="K563" s="17">
        <f t="shared" si="185"/>
        <v>307225.34176257707</v>
      </c>
      <c r="L563" s="36">
        <f t="shared" si="185"/>
        <v>333134.99613396247</v>
      </c>
    </row>
    <row r="564" spans="1:12" x14ac:dyDescent="0.25">
      <c r="A564" s="35"/>
      <c r="B564" s="17" t="s">
        <v>20</v>
      </c>
      <c r="C564" s="47">
        <f>'NO TOCAR'!$B$22</f>
        <v>1429.82</v>
      </c>
      <c r="D564" s="47">
        <f>'NO TOCAR'!$B$22</f>
        <v>1429.82</v>
      </c>
      <c r="E564" s="47">
        <f>'NO TOCAR'!$B$22</f>
        <v>1429.82</v>
      </c>
      <c r="F564" s="17">
        <f>'NO TOCAR'!$B$22</f>
        <v>1429.82</v>
      </c>
      <c r="G564" s="17">
        <f>'NO TOCAR'!$B$22</f>
        <v>1429.82</v>
      </c>
      <c r="H564" s="17">
        <f>'NO TOCAR'!$B$22</f>
        <v>1429.82</v>
      </c>
      <c r="I564" s="17">
        <f>'NO TOCAR'!$B$22</f>
        <v>1429.82</v>
      </c>
      <c r="J564" s="17">
        <f>'NO TOCAR'!$B$22</f>
        <v>1429.82</v>
      </c>
      <c r="K564" s="17">
        <f>'NO TOCAR'!$B$22</f>
        <v>1429.82</v>
      </c>
      <c r="L564" s="36">
        <f>'NO TOCAR'!$B$22</f>
        <v>1429.82</v>
      </c>
    </row>
    <row r="565" spans="1:12" x14ac:dyDescent="0.25">
      <c r="A565" s="35"/>
      <c r="B565" s="17" t="s">
        <v>220</v>
      </c>
      <c r="C565" s="47">
        <f>(C549+C550+C551+C552+C553+C554+C555+C556+C557)*1%</f>
        <v>28552.464991746103</v>
      </c>
      <c r="D565" s="47">
        <f t="shared" ref="D565:L565" si="186">(D549+D550+D551+D552+D553+D554+D555+D556+D557)*1%</f>
        <v>29696.3994389822</v>
      </c>
      <c r="E565" s="47">
        <f t="shared" si="186"/>
        <v>31341.731293578297</v>
      </c>
      <c r="F565" s="17">
        <f t="shared" si="186"/>
        <v>32785.196949774407</v>
      </c>
      <c r="G565" s="17">
        <f t="shared" si="186"/>
        <v>34635.886547730508</v>
      </c>
      <c r="H565" s="17">
        <f t="shared" si="186"/>
        <v>36486.576145686609</v>
      </c>
      <c r="I565" s="17">
        <f t="shared" si="186"/>
        <v>38337.265743642703</v>
      </c>
      <c r="J565" s="17">
        <f t="shared" si="186"/>
        <v>42038.644939554906</v>
      </c>
      <c r="K565" s="17">
        <f t="shared" si="186"/>
        <v>43889.334537511015</v>
      </c>
      <c r="L565" s="17">
        <f t="shared" si="186"/>
        <v>47590.713733423203</v>
      </c>
    </row>
    <row r="566" spans="1:12" x14ac:dyDescent="0.25">
      <c r="A566" s="35"/>
      <c r="B566" s="33" t="s">
        <v>22</v>
      </c>
      <c r="C566" s="47">
        <f>SUM(C562:C565)</f>
        <v>829451.30476063688</v>
      </c>
      <c r="D566" s="47">
        <f t="shared" ref="D566:L566" si="187">SUM(D562:D565)</f>
        <v>862625.40373048396</v>
      </c>
      <c r="E566" s="47">
        <f t="shared" si="187"/>
        <v>910340.02751377062</v>
      </c>
      <c r="F566" s="33">
        <f t="shared" si="187"/>
        <v>952200.53154345776</v>
      </c>
      <c r="G566" s="33">
        <f t="shared" si="187"/>
        <v>1005870.5298841846</v>
      </c>
      <c r="H566" s="33">
        <f t="shared" si="187"/>
        <v>1059540.5282249115</v>
      </c>
      <c r="I566" s="33">
        <f t="shared" si="187"/>
        <v>1113210.5265656386</v>
      </c>
      <c r="J566" s="33">
        <f t="shared" si="187"/>
        <v>1220550.5232470925</v>
      </c>
      <c r="K566" s="33">
        <f t="shared" si="187"/>
        <v>1274220.5215878191</v>
      </c>
      <c r="L566" s="33">
        <f t="shared" si="187"/>
        <v>1381560.518269273</v>
      </c>
    </row>
    <row r="567" spans="1:12" x14ac:dyDescent="0.25">
      <c r="A567" s="35"/>
      <c r="B567" s="50" t="s">
        <v>21</v>
      </c>
      <c r="C567" s="48">
        <f>C561-C566</f>
        <v>2224859.5872907732</v>
      </c>
      <c r="D567" s="48">
        <f t="shared" ref="D567:L567" si="188">D561-D566</f>
        <v>2306078.933044536</v>
      </c>
      <c r="E567" s="48">
        <f t="shared" si="188"/>
        <v>2422897.4947208595</v>
      </c>
      <c r="F567" s="50">
        <f t="shared" si="188"/>
        <v>2525383.5563107822</v>
      </c>
      <c r="G567" s="50">
        <f t="shared" si="188"/>
        <v>2656782.5177656654</v>
      </c>
      <c r="H567" s="50">
        <f t="shared" si="188"/>
        <v>2788181.4792205486</v>
      </c>
      <c r="I567" s="50">
        <f t="shared" si="188"/>
        <v>2919580.4406754319</v>
      </c>
      <c r="J567" s="50">
        <f t="shared" si="188"/>
        <v>3182378.3635851978</v>
      </c>
      <c r="K567" s="50">
        <f t="shared" si="188"/>
        <v>3313777.3250400824</v>
      </c>
      <c r="L567" s="51">
        <f t="shared" si="188"/>
        <v>3576575.2479498475</v>
      </c>
    </row>
    <row r="568" spans="1:12" x14ac:dyDescent="0.25">
      <c r="A568" s="35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36"/>
    </row>
    <row r="569" spans="1:12" x14ac:dyDescent="0.25">
      <c r="A569" s="35"/>
      <c r="B569" s="28" t="s">
        <v>0</v>
      </c>
      <c r="C569" s="29">
        <v>3115.48</v>
      </c>
      <c r="D569" s="17"/>
      <c r="E569" s="17"/>
      <c r="F569" s="17"/>
      <c r="G569" s="17"/>
      <c r="H569" s="17"/>
      <c r="I569" s="17"/>
      <c r="J569" s="17"/>
      <c r="K569" s="17"/>
      <c r="L569" s="36"/>
    </row>
    <row r="570" spans="1:12" x14ac:dyDescent="0.25">
      <c r="A570" s="37" t="s">
        <v>147</v>
      </c>
      <c r="B570" s="30" t="s">
        <v>167</v>
      </c>
      <c r="C570" s="17"/>
      <c r="D570" s="17"/>
      <c r="E570" s="17"/>
      <c r="F570" s="17"/>
      <c r="G570" s="17"/>
      <c r="H570" s="17"/>
      <c r="I570" s="17"/>
      <c r="J570" s="17"/>
      <c r="K570" s="17"/>
      <c r="L570" s="36"/>
    </row>
    <row r="571" spans="1:12" x14ac:dyDescent="0.25">
      <c r="A571" s="37" t="s">
        <v>1</v>
      </c>
      <c r="B571" s="30">
        <v>40</v>
      </c>
      <c r="C571" s="17"/>
      <c r="D571" s="17"/>
      <c r="E571" s="17"/>
      <c r="F571" s="17"/>
      <c r="G571" s="17"/>
      <c r="H571" s="17"/>
      <c r="I571" s="17"/>
      <c r="J571" s="17"/>
      <c r="K571" s="17"/>
      <c r="L571" s="36"/>
    </row>
    <row r="572" spans="1:12" x14ac:dyDescent="0.25">
      <c r="A572" s="35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36"/>
    </row>
    <row r="573" spans="1:12" x14ac:dyDescent="0.25">
      <c r="A573" s="35"/>
      <c r="B573" s="28" t="s">
        <v>3</v>
      </c>
      <c r="C573" s="17">
        <v>4</v>
      </c>
      <c r="D573" s="17">
        <v>6</v>
      </c>
      <c r="E573" s="17">
        <v>9</v>
      </c>
      <c r="F573" s="17">
        <v>11</v>
      </c>
      <c r="G573" s="17">
        <v>14</v>
      </c>
      <c r="H573" s="17">
        <v>16</v>
      </c>
      <c r="I573" s="17">
        <v>19</v>
      </c>
      <c r="J573" s="17">
        <v>21</v>
      </c>
      <c r="K573" s="17">
        <v>23</v>
      </c>
      <c r="L573" s="36" t="s">
        <v>4</v>
      </c>
    </row>
    <row r="574" spans="1:12" x14ac:dyDescent="0.25">
      <c r="A574" s="35" t="s">
        <v>54</v>
      </c>
      <c r="B574" s="28" t="s">
        <v>2</v>
      </c>
      <c r="C574" s="31">
        <v>0.2</v>
      </c>
      <c r="D574" s="31">
        <v>0.3</v>
      </c>
      <c r="E574" s="31">
        <v>0.4</v>
      </c>
      <c r="F574" s="31">
        <v>0.5</v>
      </c>
      <c r="G574" s="31">
        <v>0.6</v>
      </c>
      <c r="H574" s="31">
        <v>0.7</v>
      </c>
      <c r="I574" s="31">
        <v>0.8</v>
      </c>
      <c r="J574" s="31">
        <v>1</v>
      </c>
      <c r="K574" s="31">
        <v>1.1000000000000001</v>
      </c>
      <c r="L574" s="39">
        <v>1.3</v>
      </c>
    </row>
    <row r="575" spans="1:12" ht="18.75" x14ac:dyDescent="0.3">
      <c r="A575" s="35"/>
      <c r="B575" s="28" t="s">
        <v>7</v>
      </c>
      <c r="C575" s="31">
        <v>0.1</v>
      </c>
      <c r="D575" s="32">
        <v>0.2</v>
      </c>
      <c r="E575" s="31">
        <v>0.4</v>
      </c>
      <c r="F575" s="31">
        <v>0.8</v>
      </c>
      <c r="G575" s="31"/>
      <c r="H575" s="31"/>
      <c r="I575" s="31"/>
      <c r="J575" s="31"/>
      <c r="K575" s="31"/>
      <c r="L575" s="39"/>
    </row>
    <row r="576" spans="1:12" x14ac:dyDescent="0.25">
      <c r="A576" s="35" t="s">
        <v>168</v>
      </c>
      <c r="B576" s="17" t="s">
        <v>5</v>
      </c>
      <c r="C576" s="47">
        <f>('NO TOCAR'!$B$9*$C$542)</f>
        <v>1148986.5371092143</v>
      </c>
      <c r="D576" s="47">
        <f>('NO TOCAR'!$B$9*$C$542)</f>
        <v>1148986.5371092143</v>
      </c>
      <c r="E576" s="47">
        <f>('NO TOCAR'!$B$9*$C$542)</f>
        <v>1148986.5371092143</v>
      </c>
      <c r="F576" s="17">
        <f>('NO TOCAR'!$B$9*$C$542)</f>
        <v>1148986.5371092143</v>
      </c>
      <c r="G576" s="17">
        <f>('NO TOCAR'!$B$9*$C$542)</f>
        <v>1148986.5371092143</v>
      </c>
      <c r="H576" s="17">
        <f>('NO TOCAR'!$B$9*$C$542)</f>
        <v>1148986.5371092143</v>
      </c>
      <c r="I576" s="17">
        <f>('NO TOCAR'!$B$9*$C$542)</f>
        <v>1148986.5371092143</v>
      </c>
      <c r="J576" s="17">
        <f>('NO TOCAR'!$B$9*$C$542)</f>
        <v>1148986.5371092143</v>
      </c>
      <c r="K576" s="17">
        <f>('NO TOCAR'!$B$9*$C$542)</f>
        <v>1148986.5371092143</v>
      </c>
      <c r="L576" s="36">
        <f>('NO TOCAR'!$B$9*$C$542)</f>
        <v>1148986.5371092143</v>
      </c>
    </row>
    <row r="577" spans="1:12" x14ac:dyDescent="0.25">
      <c r="A577" s="35"/>
      <c r="B577" s="17" t="s">
        <v>6</v>
      </c>
      <c r="C577" s="47">
        <f>C576*C574</f>
        <v>229797.30742184288</v>
      </c>
      <c r="D577" s="47">
        <f>D576*D574</f>
        <v>344695.96113276429</v>
      </c>
      <c r="E577" s="47">
        <f t="shared" ref="E577:L577" si="189">E576*E574</f>
        <v>459594.61484368576</v>
      </c>
      <c r="F577" s="17">
        <f t="shared" si="189"/>
        <v>574493.26855460717</v>
      </c>
      <c r="G577" s="17">
        <f t="shared" si="189"/>
        <v>689391.92226552858</v>
      </c>
      <c r="H577" s="17">
        <f t="shared" si="189"/>
        <v>804290.57597645</v>
      </c>
      <c r="I577" s="17">
        <f t="shared" si="189"/>
        <v>919189.22968737152</v>
      </c>
      <c r="J577" s="17">
        <f t="shared" si="189"/>
        <v>1148986.5371092143</v>
      </c>
      <c r="K577" s="17">
        <f t="shared" si="189"/>
        <v>1263885.1908201359</v>
      </c>
      <c r="L577" s="36">
        <f t="shared" si="189"/>
        <v>1493682.4982419787</v>
      </c>
    </row>
    <row r="578" spans="1:12" x14ac:dyDescent="0.25">
      <c r="A578" s="35"/>
      <c r="B578" s="17" t="s">
        <v>7</v>
      </c>
      <c r="C578" s="47">
        <f>C576*$D$575</f>
        <v>229797.30742184288</v>
      </c>
      <c r="D578" s="47">
        <f t="shared" ref="D578:L578" si="190">D576*$D$575</f>
        <v>229797.30742184288</v>
      </c>
      <c r="E578" s="47">
        <f t="shared" si="190"/>
        <v>229797.30742184288</v>
      </c>
      <c r="F578" s="17">
        <f t="shared" si="190"/>
        <v>229797.30742184288</v>
      </c>
      <c r="G578" s="17">
        <f t="shared" si="190"/>
        <v>229797.30742184288</v>
      </c>
      <c r="H578" s="17">
        <f t="shared" si="190"/>
        <v>229797.30742184288</v>
      </c>
      <c r="I578" s="17">
        <f t="shared" si="190"/>
        <v>229797.30742184288</v>
      </c>
      <c r="J578" s="17">
        <f t="shared" si="190"/>
        <v>229797.30742184288</v>
      </c>
      <c r="K578" s="17">
        <f t="shared" si="190"/>
        <v>229797.30742184288</v>
      </c>
      <c r="L578" s="36">
        <f t="shared" si="190"/>
        <v>229797.30742184288</v>
      </c>
    </row>
    <row r="579" spans="1:12" x14ac:dyDescent="0.25">
      <c r="A579" s="35"/>
      <c r="B579" s="17" t="s">
        <v>8</v>
      </c>
      <c r="C579" s="47">
        <f>'NO TOCAR'!$C$11</f>
        <v>380456.47042559995</v>
      </c>
      <c r="D579" s="47">
        <f>'NO TOCAR'!$C$11+'NO TOCAR'!$C$13</f>
        <v>397749.93085439998</v>
      </c>
      <c r="E579" s="47">
        <f>D579+'NO TOCAR'!$C$13</f>
        <v>415043.39128320001</v>
      </c>
      <c r="F579" s="17">
        <f>E579+'NO TOCAR'!$C$13</f>
        <v>432336.85171200003</v>
      </c>
      <c r="G579" s="17">
        <f>F579+'NO TOCAR'!$C$13</f>
        <v>449630.31214080006</v>
      </c>
      <c r="H579" s="17">
        <f>G579+'NO TOCAR'!$C$13</f>
        <v>466923.77256960009</v>
      </c>
      <c r="I579" s="17">
        <f>H579+'NO TOCAR'!$C$13</f>
        <v>484217.23299840011</v>
      </c>
      <c r="J579" s="17">
        <f>I579+'NO TOCAR'!$C$13+'NO TOCAR'!$C$13</f>
        <v>518804.15385600016</v>
      </c>
      <c r="K579" s="17">
        <f>J579+'NO TOCAR'!$C$13</f>
        <v>536097.61428480013</v>
      </c>
      <c r="L579" s="36">
        <f>K579+'NO TOCAR'!$C$13+'NO TOCAR'!$C$13</f>
        <v>570684.53514240007</v>
      </c>
    </row>
    <row r="580" spans="1:12" x14ac:dyDescent="0.25">
      <c r="A580" s="35"/>
      <c r="B580" s="17" t="s">
        <v>9</v>
      </c>
      <c r="C580" s="47">
        <f>(C579+C578+C577+C576)*$E$8</f>
        <v>795615.04895139998</v>
      </c>
      <c r="D580" s="47">
        <f t="shared" ref="D580:L580" si="191">(D579+D578+D577+D576)*$E$8</f>
        <v>848491.89460728865</v>
      </c>
      <c r="E580" s="47">
        <f t="shared" si="191"/>
        <v>901368.74026317731</v>
      </c>
      <c r="F580" s="17">
        <f t="shared" si="191"/>
        <v>954245.58591906587</v>
      </c>
      <c r="G580" s="17">
        <f t="shared" si="191"/>
        <v>1007122.4315749543</v>
      </c>
      <c r="H580" s="17">
        <f t="shared" si="191"/>
        <v>1059999.277230843</v>
      </c>
      <c r="I580" s="17">
        <f t="shared" si="191"/>
        <v>1112876.1228867315</v>
      </c>
      <c r="J580" s="17">
        <f t="shared" si="191"/>
        <v>1218629.8141985086</v>
      </c>
      <c r="K580" s="17">
        <f t="shared" si="191"/>
        <v>1271506.6598543972</v>
      </c>
      <c r="L580" s="36">
        <f t="shared" si="191"/>
        <v>1377260.3511661745</v>
      </c>
    </row>
    <row r="581" spans="1:12" x14ac:dyDescent="0.25">
      <c r="A581" s="35"/>
      <c r="B581" s="17" t="s">
        <v>10</v>
      </c>
      <c r="C581" s="47">
        <f>('NO TOCAR'!$E$4)*2</f>
        <v>32900</v>
      </c>
      <c r="D581" s="47">
        <f>('NO TOCAR'!$E$4)*2</f>
        <v>32900</v>
      </c>
      <c r="E581" s="47">
        <f>('NO TOCAR'!$E$4)*2</f>
        <v>32900</v>
      </c>
      <c r="F581" s="17">
        <f>('NO TOCAR'!$E$4)*2</f>
        <v>32900</v>
      </c>
      <c r="G581" s="17">
        <f>('NO TOCAR'!$E$4)*2</f>
        <v>32900</v>
      </c>
      <c r="H581" s="17">
        <f>('NO TOCAR'!$E$4)*2</f>
        <v>32900</v>
      </c>
      <c r="I581" s="17">
        <f>('NO TOCAR'!$E$4)*2</f>
        <v>32900</v>
      </c>
      <c r="J581" s="17">
        <f>('NO TOCAR'!$E$4)*2</f>
        <v>32900</v>
      </c>
      <c r="K581" s="17">
        <f>('NO TOCAR'!$E$4)*2</f>
        <v>32900</v>
      </c>
      <c r="L581" s="36">
        <f>('NO TOCAR'!$E$4)*2</f>
        <v>32900</v>
      </c>
    </row>
    <row r="582" spans="1:12" x14ac:dyDescent="0.25">
      <c r="A582" s="35"/>
      <c r="B582" s="17" t="s">
        <v>11</v>
      </c>
      <c r="C582" s="47">
        <f>('NO TOCAR'!$B$15)*2</f>
        <v>53823.819455999997</v>
      </c>
      <c r="D582" s="47">
        <f>('NO TOCAR'!$B$15)*2</f>
        <v>53823.819455999997</v>
      </c>
      <c r="E582" s="47">
        <f>('NO TOCAR'!$B$15)*2</f>
        <v>53823.819455999997</v>
      </c>
      <c r="F582" s="17">
        <f>('NO TOCAR'!$B$15)*2</f>
        <v>53823.819455999997</v>
      </c>
      <c r="G582" s="17">
        <f>('NO TOCAR'!$B$15)*2</f>
        <v>53823.819455999997</v>
      </c>
      <c r="H582" s="17">
        <f>('NO TOCAR'!$B$15)*2</f>
        <v>53823.819455999997</v>
      </c>
      <c r="I582" s="17">
        <f>('NO TOCAR'!$B$15)*2</f>
        <v>53823.819455999997</v>
      </c>
      <c r="J582" s="17">
        <f>('NO TOCAR'!$B$15)*2</f>
        <v>53823.819455999997</v>
      </c>
      <c r="K582" s="17">
        <f>('NO TOCAR'!$B$15)*2</f>
        <v>53823.819455999997</v>
      </c>
      <c r="L582" s="36">
        <f>('NO TOCAR'!$B$15)*2</f>
        <v>53823.819455999997</v>
      </c>
    </row>
    <row r="583" spans="1:12" x14ac:dyDescent="0.25">
      <c r="A583" s="35"/>
      <c r="B583" s="17" t="s">
        <v>12</v>
      </c>
      <c r="C583" s="47">
        <f>('NO TOCAR'!$F$4)*2</f>
        <v>12794.44</v>
      </c>
      <c r="D583" s="47">
        <f>('NO TOCAR'!$F$4)*2</f>
        <v>12794.44</v>
      </c>
      <c r="E583" s="47">
        <f>('NO TOCAR'!$F$4)*2</f>
        <v>12794.44</v>
      </c>
      <c r="F583" s="17">
        <f>('NO TOCAR'!$F$4)*2</f>
        <v>12794.44</v>
      </c>
      <c r="G583" s="17">
        <f>('NO TOCAR'!$F$4)*2</f>
        <v>12794.44</v>
      </c>
      <c r="H583" s="17">
        <f>('NO TOCAR'!$F$4)*2</f>
        <v>12794.44</v>
      </c>
      <c r="I583" s="17">
        <f>('NO TOCAR'!$F$4)*2</f>
        <v>12794.44</v>
      </c>
      <c r="J583" s="17">
        <f>('NO TOCAR'!$F$4)*2</f>
        <v>12794.44</v>
      </c>
      <c r="K583" s="17">
        <f>('NO TOCAR'!$F$4)*2</f>
        <v>12794.44</v>
      </c>
      <c r="L583" s="36">
        <f>('NO TOCAR'!$F$4)*2</f>
        <v>12794.44</v>
      </c>
    </row>
    <row r="584" spans="1:12" x14ac:dyDescent="0.25">
      <c r="A584" s="35"/>
      <c r="B584" s="17" t="s">
        <v>13</v>
      </c>
      <c r="C584" s="47">
        <f>'NO TOCAR'!$B$17</f>
        <v>131933.68358400001</v>
      </c>
      <c r="D584" s="47">
        <f>'NO TOCAR'!$D$17</f>
        <v>61258.168511999997</v>
      </c>
      <c r="E584" s="47">
        <f>'NO TOCAR'!$F$17</f>
        <v>40722.394176000002</v>
      </c>
      <c r="F584" s="17"/>
      <c r="G584" s="17"/>
      <c r="H584" s="17"/>
      <c r="I584" s="17"/>
      <c r="J584" s="17"/>
      <c r="K584" s="17"/>
      <c r="L584" s="36"/>
    </row>
    <row r="585" spans="1:12" x14ac:dyDescent="0.25">
      <c r="A585" s="35"/>
      <c r="B585" s="17" t="s">
        <v>14</v>
      </c>
      <c r="C585" s="47">
        <f>('NO TOCAR'!$E$5)*2</f>
        <v>24500</v>
      </c>
      <c r="D585" s="47">
        <f>('NO TOCAR'!$E$5)*2</f>
        <v>24500</v>
      </c>
      <c r="E585" s="47">
        <f>('NO TOCAR'!$E$5)*2</f>
        <v>24500</v>
      </c>
      <c r="F585" s="17">
        <f>('NO TOCAR'!$E$5)*2</f>
        <v>24500</v>
      </c>
      <c r="G585" s="17">
        <f>('NO TOCAR'!$E$5)*2</f>
        <v>24500</v>
      </c>
      <c r="H585" s="17">
        <f>('NO TOCAR'!$E$5)*2</f>
        <v>24500</v>
      </c>
      <c r="I585" s="17">
        <f>('NO TOCAR'!$E$5)*2</f>
        <v>24500</v>
      </c>
      <c r="J585" s="17">
        <f>('NO TOCAR'!$E$5)*2</f>
        <v>24500</v>
      </c>
      <c r="K585" s="17">
        <f>('NO TOCAR'!$E$5)*2</f>
        <v>24500</v>
      </c>
      <c r="L585" s="36">
        <f>('NO TOCAR'!$E$5)*2</f>
        <v>24500</v>
      </c>
    </row>
    <row r="586" spans="1:12" x14ac:dyDescent="0.25">
      <c r="A586" s="35"/>
      <c r="B586" s="17" t="s">
        <v>15</v>
      </c>
      <c r="C586" s="47">
        <f>('NO TOCAR'!$B$19)*2</f>
        <v>28858.745708800001</v>
      </c>
      <c r="D586" s="47">
        <f>('NO TOCAR'!$B$19)*2</f>
        <v>28858.745708800001</v>
      </c>
      <c r="E586" s="47">
        <f>('NO TOCAR'!$B$19)*2</f>
        <v>28858.745708800001</v>
      </c>
      <c r="F586" s="17">
        <f>('NO TOCAR'!$B$19)*2</f>
        <v>28858.745708800001</v>
      </c>
      <c r="G586" s="17">
        <f>('NO TOCAR'!$B$19)*2</f>
        <v>28858.745708800001</v>
      </c>
      <c r="H586" s="17">
        <f>('NO TOCAR'!$B$19)*2</f>
        <v>28858.745708800001</v>
      </c>
      <c r="I586" s="17">
        <f>('NO TOCAR'!$B$19)*2</f>
        <v>28858.745708800001</v>
      </c>
      <c r="J586" s="17">
        <f>('NO TOCAR'!$B$19)*2</f>
        <v>28858.745708800001</v>
      </c>
      <c r="K586" s="17">
        <f>('NO TOCAR'!$B$19)*2</f>
        <v>28858.745708800001</v>
      </c>
      <c r="L586" s="36">
        <f>('NO TOCAR'!$B$19)*2</f>
        <v>28858.745708800001</v>
      </c>
    </row>
    <row r="587" spans="1:12" x14ac:dyDescent="0.25">
      <c r="A587" s="35"/>
      <c r="B587" s="17" t="s">
        <v>16</v>
      </c>
      <c r="C587" s="47">
        <f>('NO TOCAR'!$B$21)*2</f>
        <v>145705.647168</v>
      </c>
      <c r="D587" s="47">
        <f>('NO TOCAR'!$B$21)*2</f>
        <v>145705.647168</v>
      </c>
      <c r="E587" s="47">
        <f>('NO TOCAR'!$B$21)*2</f>
        <v>145705.647168</v>
      </c>
      <c r="F587" s="17">
        <f>('NO TOCAR'!$B$21)*2</f>
        <v>145705.647168</v>
      </c>
      <c r="G587" s="17">
        <f>('NO TOCAR'!$B$21)*2</f>
        <v>145705.647168</v>
      </c>
      <c r="H587" s="17">
        <f>('NO TOCAR'!$B$21)*2</f>
        <v>145705.647168</v>
      </c>
      <c r="I587" s="17">
        <f>('NO TOCAR'!$B$21)*2</f>
        <v>145705.647168</v>
      </c>
      <c r="J587" s="17">
        <f>('NO TOCAR'!$B$21)*2</f>
        <v>145705.647168</v>
      </c>
      <c r="K587" s="17">
        <f>('NO TOCAR'!$B$21)*2</f>
        <v>145705.647168</v>
      </c>
      <c r="L587" s="36">
        <f>('NO TOCAR'!$B$21)*2</f>
        <v>145705.647168</v>
      </c>
    </row>
    <row r="588" spans="1:12" x14ac:dyDescent="0.25">
      <c r="A588" s="35"/>
      <c r="B588" s="33" t="s">
        <v>17</v>
      </c>
      <c r="C588" s="47">
        <f>SUM(C576:C587)</f>
        <v>3215169.0072466992</v>
      </c>
      <c r="D588" s="47">
        <f t="shared" ref="D588:L588" si="192">SUM(D576:D587)</f>
        <v>3329562.45197031</v>
      </c>
      <c r="E588" s="47">
        <f t="shared" si="192"/>
        <v>3494095.6374299191</v>
      </c>
      <c r="F588" s="33">
        <f t="shared" si="192"/>
        <v>3638442.2030495303</v>
      </c>
      <c r="G588" s="33">
        <f t="shared" si="192"/>
        <v>3823511.1628451403</v>
      </c>
      <c r="H588" s="33">
        <f t="shared" si="192"/>
        <v>4008580.1226407504</v>
      </c>
      <c r="I588" s="33">
        <f t="shared" si="192"/>
        <v>4193649.0824363595</v>
      </c>
      <c r="J588" s="33">
        <f t="shared" si="192"/>
        <v>4563787.0020275814</v>
      </c>
      <c r="K588" s="33">
        <f t="shared" si="192"/>
        <v>4748855.9618231906</v>
      </c>
      <c r="L588" s="40">
        <f t="shared" si="192"/>
        <v>5118993.8814144116</v>
      </c>
    </row>
    <row r="589" spans="1:12" x14ac:dyDescent="0.25">
      <c r="A589" s="35"/>
      <c r="B589" s="17" t="s">
        <v>18</v>
      </c>
      <c r="C589" s="47">
        <f>(C584+C583+C582+C581+C580+C579+C578+C577+C576)*21%</f>
        <v>633381.96901767899</v>
      </c>
      <c r="D589" s="47">
        <f t="shared" ref="D589:L589" si="193">(D584+D583+D582+D581+D580+D579+D578+D577+D576)*21%</f>
        <v>657404.59240963706</v>
      </c>
      <c r="E589" s="47">
        <f t="shared" si="193"/>
        <v>691956.5613561552</v>
      </c>
      <c r="F589" s="17">
        <f t="shared" si="193"/>
        <v>722269.34013627341</v>
      </c>
      <c r="G589" s="17">
        <f t="shared" si="193"/>
        <v>761133.82169335138</v>
      </c>
      <c r="H589" s="17">
        <f t="shared" si="193"/>
        <v>799998.30325042957</v>
      </c>
      <c r="I589" s="17">
        <f t="shared" si="193"/>
        <v>838862.78480750765</v>
      </c>
      <c r="J589" s="17">
        <f t="shared" si="193"/>
        <v>916591.7479216638</v>
      </c>
      <c r="K589" s="17">
        <f t="shared" si="193"/>
        <v>955456.22947874211</v>
      </c>
      <c r="L589" s="36">
        <f t="shared" si="193"/>
        <v>1033185.1925928982</v>
      </c>
    </row>
    <row r="590" spans="1:12" x14ac:dyDescent="0.25">
      <c r="A590" s="35"/>
      <c r="B590" s="17" t="s">
        <v>19</v>
      </c>
      <c r="C590" s="47">
        <f>(C584+C583+C582+C581+C580+C579+C578+C577+C576)*7%</f>
        <v>211127.32300589301</v>
      </c>
      <c r="D590" s="47">
        <f t="shared" ref="D590:L590" si="194">(D584+D583+D582+D581+D580+D579+D578+D577+D576)*7%</f>
        <v>219134.86413654572</v>
      </c>
      <c r="E590" s="47">
        <f t="shared" si="194"/>
        <v>230652.18711871846</v>
      </c>
      <c r="F590" s="17">
        <f t="shared" si="194"/>
        <v>240756.44671209116</v>
      </c>
      <c r="G590" s="17">
        <f t="shared" si="194"/>
        <v>253711.27389778383</v>
      </c>
      <c r="H590" s="17">
        <f t="shared" si="194"/>
        <v>266666.10108347656</v>
      </c>
      <c r="I590" s="17">
        <f t="shared" si="194"/>
        <v>279620.92826916924</v>
      </c>
      <c r="J590" s="17">
        <f t="shared" si="194"/>
        <v>305530.58264055464</v>
      </c>
      <c r="K590" s="17">
        <f t="shared" si="194"/>
        <v>318485.40982624743</v>
      </c>
      <c r="L590" s="36">
        <f t="shared" si="194"/>
        <v>344395.06419763278</v>
      </c>
    </row>
    <row r="591" spans="1:12" x14ac:dyDescent="0.25">
      <c r="A591" s="35"/>
      <c r="B591" s="17" t="s">
        <v>20</v>
      </c>
      <c r="C591" s="47">
        <f>'NO TOCAR'!$B$22</f>
        <v>1429.82</v>
      </c>
      <c r="D591" s="47">
        <f>'NO TOCAR'!$B$22</f>
        <v>1429.82</v>
      </c>
      <c r="E591" s="47">
        <f>'NO TOCAR'!$B$22</f>
        <v>1429.82</v>
      </c>
      <c r="F591" s="17">
        <f>'NO TOCAR'!$B$22</f>
        <v>1429.82</v>
      </c>
      <c r="G591" s="17">
        <f>'NO TOCAR'!$B$22</f>
        <v>1429.82</v>
      </c>
      <c r="H591" s="17">
        <f>'NO TOCAR'!$B$22</f>
        <v>1429.82</v>
      </c>
      <c r="I591" s="17">
        <f>'NO TOCAR'!$B$22</f>
        <v>1429.82</v>
      </c>
      <c r="J591" s="17">
        <f>'NO TOCAR'!$B$22</f>
        <v>1429.82</v>
      </c>
      <c r="K591" s="17">
        <f>'NO TOCAR'!$B$22</f>
        <v>1429.82</v>
      </c>
      <c r="L591" s="36">
        <f>'NO TOCAR'!$B$22</f>
        <v>1429.82</v>
      </c>
    </row>
    <row r="592" spans="1:12" x14ac:dyDescent="0.25">
      <c r="A592" s="35"/>
      <c r="B592" s="17" t="s">
        <v>220</v>
      </c>
      <c r="C592" s="47">
        <f>(C576+C577+C578+C579+C580+C581+C582+C583+C584)*1%</f>
        <v>30161.046143698997</v>
      </c>
      <c r="D592" s="47">
        <f t="shared" ref="D592:L592" si="195">(D576+D577+D578+D579+D580+D581+D582+D583+D584)*1%</f>
        <v>31304.980590935098</v>
      </c>
      <c r="E592" s="47">
        <f t="shared" si="195"/>
        <v>32950.312445531192</v>
      </c>
      <c r="F592" s="17">
        <f t="shared" si="195"/>
        <v>34393.778101727301</v>
      </c>
      <c r="G592" s="17">
        <f t="shared" si="195"/>
        <v>36244.467699683402</v>
      </c>
      <c r="H592" s="17">
        <f t="shared" si="195"/>
        <v>38095.157297639504</v>
      </c>
      <c r="I592" s="17">
        <f t="shared" si="195"/>
        <v>39945.846895595598</v>
      </c>
      <c r="J592" s="17">
        <f t="shared" si="195"/>
        <v>43647.226091507815</v>
      </c>
      <c r="K592" s="17">
        <f t="shared" si="195"/>
        <v>45497.915689463902</v>
      </c>
      <c r="L592" s="17">
        <f t="shared" si="195"/>
        <v>49199.294885376119</v>
      </c>
    </row>
    <row r="593" spans="1:12" x14ac:dyDescent="0.25">
      <c r="A593" s="35"/>
      <c r="B593" s="33" t="s">
        <v>22</v>
      </c>
      <c r="C593" s="47">
        <f>SUM(C589:C592)</f>
        <v>876100.15816727094</v>
      </c>
      <c r="D593" s="47">
        <f t="shared" ref="D593:L593" si="196">SUM(D589:D592)</f>
        <v>909274.25713711779</v>
      </c>
      <c r="E593" s="47">
        <f t="shared" si="196"/>
        <v>956988.8809204048</v>
      </c>
      <c r="F593" s="33">
        <f t="shared" si="196"/>
        <v>998849.38495009183</v>
      </c>
      <c r="G593" s="33">
        <f t="shared" si="196"/>
        <v>1052519.3832908187</v>
      </c>
      <c r="H593" s="33">
        <f t="shared" si="196"/>
        <v>1106189.3816315457</v>
      </c>
      <c r="I593" s="33">
        <f t="shared" si="196"/>
        <v>1159859.3799722726</v>
      </c>
      <c r="J593" s="33">
        <f t="shared" si="196"/>
        <v>1267199.3766537264</v>
      </c>
      <c r="K593" s="33">
        <f t="shared" si="196"/>
        <v>1320869.3749944535</v>
      </c>
      <c r="L593" s="33">
        <f t="shared" si="196"/>
        <v>1428209.3716759072</v>
      </c>
    </row>
    <row r="594" spans="1:12" x14ac:dyDescent="0.25">
      <c r="A594" s="35"/>
      <c r="B594" s="50" t="s">
        <v>21</v>
      </c>
      <c r="C594" s="48">
        <f>C588-C593</f>
        <v>2339068.8490794282</v>
      </c>
      <c r="D594" s="48">
        <f t="shared" ref="D594:L594" si="197">D588-D593</f>
        <v>2420288.194833192</v>
      </c>
      <c r="E594" s="48">
        <f t="shared" si="197"/>
        <v>2537106.7565095145</v>
      </c>
      <c r="F594" s="50">
        <f t="shared" si="197"/>
        <v>2639592.8180994382</v>
      </c>
      <c r="G594" s="50">
        <f t="shared" si="197"/>
        <v>2770991.7795543214</v>
      </c>
      <c r="H594" s="50">
        <f t="shared" si="197"/>
        <v>2902390.7410092046</v>
      </c>
      <c r="I594" s="50">
        <f t="shared" si="197"/>
        <v>3033789.7024640869</v>
      </c>
      <c r="J594" s="50">
        <f t="shared" si="197"/>
        <v>3296587.6253738552</v>
      </c>
      <c r="K594" s="50">
        <f t="shared" si="197"/>
        <v>3427986.5868287371</v>
      </c>
      <c r="L594" s="51">
        <f t="shared" si="197"/>
        <v>3690784.5097385044</v>
      </c>
    </row>
    <row r="595" spans="1:12" x14ac:dyDescent="0.25">
      <c r="A595" s="35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36"/>
    </row>
    <row r="596" spans="1:12" x14ac:dyDescent="0.25">
      <c r="A596" s="35"/>
      <c r="B596" s="28" t="s">
        <v>0</v>
      </c>
      <c r="C596" s="29">
        <v>3115.48</v>
      </c>
      <c r="D596" s="17"/>
      <c r="E596" s="17"/>
      <c r="F596" s="17"/>
      <c r="G596" s="17"/>
      <c r="H596" s="17"/>
      <c r="I596" s="17"/>
      <c r="J596" s="17"/>
      <c r="K596" s="17"/>
      <c r="L596" s="36"/>
    </row>
    <row r="597" spans="1:12" x14ac:dyDescent="0.25">
      <c r="A597" s="37" t="s">
        <v>147</v>
      </c>
      <c r="B597" s="30" t="s">
        <v>167</v>
      </c>
      <c r="C597" s="17"/>
      <c r="D597" s="17"/>
      <c r="E597" s="17"/>
      <c r="F597" s="17"/>
      <c r="G597" s="17"/>
      <c r="H597" s="17"/>
      <c r="I597" s="17"/>
      <c r="J597" s="17"/>
      <c r="K597" s="17"/>
      <c r="L597" s="36"/>
    </row>
    <row r="598" spans="1:12" x14ac:dyDescent="0.25">
      <c r="A598" s="37" t="s">
        <v>1</v>
      </c>
      <c r="B598" s="30">
        <v>40</v>
      </c>
      <c r="C598" s="17"/>
      <c r="D598" s="17"/>
      <c r="E598" s="17"/>
      <c r="F598" s="17"/>
      <c r="G598" s="17"/>
      <c r="H598" s="17"/>
      <c r="I598" s="17"/>
      <c r="J598" s="17"/>
      <c r="K598" s="17"/>
      <c r="L598" s="36"/>
    </row>
    <row r="599" spans="1:12" x14ac:dyDescent="0.25">
      <c r="A599" s="35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36"/>
    </row>
    <row r="600" spans="1:12" x14ac:dyDescent="0.25">
      <c r="A600" s="35"/>
      <c r="B600" s="28" t="s">
        <v>3</v>
      </c>
      <c r="C600" s="17">
        <v>4</v>
      </c>
      <c r="D600" s="17">
        <v>6</v>
      </c>
      <c r="E600" s="17">
        <v>9</v>
      </c>
      <c r="F600" s="17">
        <v>11</v>
      </c>
      <c r="G600" s="17">
        <v>14</v>
      </c>
      <c r="H600" s="17">
        <v>16</v>
      </c>
      <c r="I600" s="17">
        <v>19</v>
      </c>
      <c r="J600" s="17">
        <v>21</v>
      </c>
      <c r="K600" s="17">
        <v>23</v>
      </c>
      <c r="L600" s="36" t="s">
        <v>4</v>
      </c>
    </row>
    <row r="601" spans="1:12" x14ac:dyDescent="0.25">
      <c r="A601" s="35" t="s">
        <v>55</v>
      </c>
      <c r="B601" s="28" t="s">
        <v>2</v>
      </c>
      <c r="C601" s="31">
        <v>0.2</v>
      </c>
      <c r="D601" s="31">
        <v>0.3</v>
      </c>
      <c r="E601" s="31">
        <v>0.4</v>
      </c>
      <c r="F601" s="31">
        <v>0.5</v>
      </c>
      <c r="G601" s="31">
        <v>0.6</v>
      </c>
      <c r="H601" s="31">
        <v>0.7</v>
      </c>
      <c r="I601" s="31">
        <v>0.8</v>
      </c>
      <c r="J601" s="31">
        <v>1</v>
      </c>
      <c r="K601" s="31">
        <v>1.1000000000000001</v>
      </c>
      <c r="L601" s="39">
        <v>1.3</v>
      </c>
    </row>
    <row r="602" spans="1:12" ht="18.75" x14ac:dyDescent="0.3">
      <c r="A602" s="35"/>
      <c r="B602" s="28" t="s">
        <v>7</v>
      </c>
      <c r="C602" s="31">
        <v>0.1</v>
      </c>
      <c r="D602" s="31">
        <v>0.2</v>
      </c>
      <c r="E602" s="32">
        <v>0.4</v>
      </c>
      <c r="F602" s="31">
        <v>0.8</v>
      </c>
      <c r="G602" s="31"/>
      <c r="H602" s="31"/>
      <c r="I602" s="31"/>
      <c r="J602" s="31"/>
      <c r="K602" s="31"/>
      <c r="L602" s="39"/>
    </row>
    <row r="603" spans="1:12" x14ac:dyDescent="0.25">
      <c r="A603" s="35" t="s">
        <v>168</v>
      </c>
      <c r="B603" s="17" t="s">
        <v>5</v>
      </c>
      <c r="C603" s="47">
        <f>('NO TOCAR'!$B$9*$C$542)</f>
        <v>1148986.5371092143</v>
      </c>
      <c r="D603" s="47">
        <f>('NO TOCAR'!$B$9*$C$542)</f>
        <v>1148986.5371092143</v>
      </c>
      <c r="E603" s="47">
        <f>('NO TOCAR'!$B$9*$C$542)</f>
        <v>1148986.5371092143</v>
      </c>
      <c r="F603" s="17">
        <f>('NO TOCAR'!$B$9*$C$542)</f>
        <v>1148986.5371092143</v>
      </c>
      <c r="G603" s="17">
        <f>('NO TOCAR'!$B$9*$C$542)</f>
        <v>1148986.5371092143</v>
      </c>
      <c r="H603" s="17">
        <f>('NO TOCAR'!$B$9*$C$542)</f>
        <v>1148986.5371092143</v>
      </c>
      <c r="I603" s="17">
        <f>('NO TOCAR'!$B$9*$C$542)</f>
        <v>1148986.5371092143</v>
      </c>
      <c r="J603" s="17">
        <f>('NO TOCAR'!$B$9*$C$542)</f>
        <v>1148986.5371092143</v>
      </c>
      <c r="K603" s="17">
        <f>('NO TOCAR'!$B$9*$C$542)</f>
        <v>1148986.5371092143</v>
      </c>
      <c r="L603" s="36">
        <f>('NO TOCAR'!$B$9*$C$542)</f>
        <v>1148986.5371092143</v>
      </c>
    </row>
    <row r="604" spans="1:12" x14ac:dyDescent="0.25">
      <c r="A604" s="35"/>
      <c r="B604" s="17" t="s">
        <v>6</v>
      </c>
      <c r="C604" s="47">
        <f>C603*C601</f>
        <v>229797.30742184288</v>
      </c>
      <c r="D604" s="47">
        <f>D603*D601</f>
        <v>344695.96113276429</v>
      </c>
      <c r="E604" s="47">
        <f t="shared" ref="E604:L604" si="198">E603*E601</f>
        <v>459594.61484368576</v>
      </c>
      <c r="F604" s="17">
        <f t="shared" si="198"/>
        <v>574493.26855460717</v>
      </c>
      <c r="G604" s="17">
        <f t="shared" si="198"/>
        <v>689391.92226552858</v>
      </c>
      <c r="H604" s="17">
        <f t="shared" si="198"/>
        <v>804290.57597645</v>
      </c>
      <c r="I604" s="17">
        <f t="shared" si="198"/>
        <v>919189.22968737152</v>
      </c>
      <c r="J604" s="17">
        <f t="shared" si="198"/>
        <v>1148986.5371092143</v>
      </c>
      <c r="K604" s="17">
        <f t="shared" si="198"/>
        <v>1263885.1908201359</v>
      </c>
      <c r="L604" s="36">
        <f t="shared" si="198"/>
        <v>1493682.4982419787</v>
      </c>
    </row>
    <row r="605" spans="1:12" x14ac:dyDescent="0.25">
      <c r="A605" s="35"/>
      <c r="B605" s="17" t="s">
        <v>7</v>
      </c>
      <c r="C605" s="47">
        <f>C603*$E$602</f>
        <v>459594.61484368576</v>
      </c>
      <c r="D605" s="47">
        <f t="shared" ref="D605:L605" si="199">D603*$E$602</f>
        <v>459594.61484368576</v>
      </c>
      <c r="E605" s="47">
        <f t="shared" si="199"/>
        <v>459594.61484368576</v>
      </c>
      <c r="F605" s="17">
        <f t="shared" si="199"/>
        <v>459594.61484368576</v>
      </c>
      <c r="G605" s="17">
        <f t="shared" si="199"/>
        <v>459594.61484368576</v>
      </c>
      <c r="H605" s="17">
        <f t="shared" si="199"/>
        <v>459594.61484368576</v>
      </c>
      <c r="I605" s="17">
        <f t="shared" si="199"/>
        <v>459594.61484368576</v>
      </c>
      <c r="J605" s="17">
        <f t="shared" si="199"/>
        <v>459594.61484368576</v>
      </c>
      <c r="K605" s="17">
        <f t="shared" si="199"/>
        <v>459594.61484368576</v>
      </c>
      <c r="L605" s="36">
        <f t="shared" si="199"/>
        <v>459594.61484368576</v>
      </c>
    </row>
    <row r="606" spans="1:12" x14ac:dyDescent="0.25">
      <c r="A606" s="35"/>
      <c r="B606" s="17" t="s">
        <v>8</v>
      </c>
      <c r="C606" s="47">
        <f>'NO TOCAR'!$C$11</f>
        <v>380456.47042559995</v>
      </c>
      <c r="D606" s="47">
        <f>'NO TOCAR'!$C$11+'NO TOCAR'!$C$13</f>
        <v>397749.93085439998</v>
      </c>
      <c r="E606" s="47">
        <f>D606+'NO TOCAR'!$C$13</f>
        <v>415043.39128320001</v>
      </c>
      <c r="F606" s="17">
        <f>E606+'NO TOCAR'!$C$13</f>
        <v>432336.85171200003</v>
      </c>
      <c r="G606" s="17">
        <f>F606+'NO TOCAR'!$C$13</f>
        <v>449630.31214080006</v>
      </c>
      <c r="H606" s="17">
        <f>G606+'NO TOCAR'!$C$13</f>
        <v>466923.77256960009</v>
      </c>
      <c r="I606" s="17">
        <f>H606+'NO TOCAR'!$C$13</f>
        <v>484217.23299840011</v>
      </c>
      <c r="J606" s="17">
        <f>I606+'NO TOCAR'!$C$13+'NO TOCAR'!$C$13</f>
        <v>518804.15385600016</v>
      </c>
      <c r="K606" s="17">
        <f>J606+'NO TOCAR'!$C$13</f>
        <v>536097.61428480013</v>
      </c>
      <c r="L606" s="36">
        <f>K606+'NO TOCAR'!$C$13+'NO TOCAR'!$C$13</f>
        <v>570684.53514240007</v>
      </c>
    </row>
    <row r="607" spans="1:12" x14ac:dyDescent="0.25">
      <c r="A607" s="35"/>
      <c r="B607" s="17" t="s">
        <v>9</v>
      </c>
      <c r="C607" s="47">
        <f>(C606+C605+C604+C603)*$E$8</f>
        <v>887533.97192013718</v>
      </c>
      <c r="D607" s="47">
        <f t="shared" ref="D607:L607" si="200">(D606+D605+D604+D603)*$E$8</f>
        <v>940410.81757602585</v>
      </c>
      <c r="E607" s="47">
        <f t="shared" si="200"/>
        <v>993287.6632319144</v>
      </c>
      <c r="F607" s="17">
        <f t="shared" si="200"/>
        <v>1046164.5088878028</v>
      </c>
      <c r="G607" s="17">
        <f t="shared" si="200"/>
        <v>1099041.3545436915</v>
      </c>
      <c r="H607" s="17">
        <f t="shared" si="200"/>
        <v>1151918.2001995803</v>
      </c>
      <c r="I607" s="17">
        <f t="shared" si="200"/>
        <v>1204795.0458554688</v>
      </c>
      <c r="J607" s="17">
        <f t="shared" si="200"/>
        <v>1310548.7371672459</v>
      </c>
      <c r="K607" s="17">
        <f t="shared" si="200"/>
        <v>1363425.5828231345</v>
      </c>
      <c r="L607" s="36">
        <f t="shared" si="200"/>
        <v>1469179.2741349116</v>
      </c>
    </row>
    <row r="608" spans="1:12" x14ac:dyDescent="0.25">
      <c r="A608" s="35"/>
      <c r="B608" s="17" t="s">
        <v>10</v>
      </c>
      <c r="C608" s="47">
        <f>('NO TOCAR'!$E$4)*2</f>
        <v>32900</v>
      </c>
      <c r="D608" s="47">
        <f>('NO TOCAR'!$E$4)*2</f>
        <v>32900</v>
      </c>
      <c r="E608" s="47">
        <f>('NO TOCAR'!$E$4)*2</f>
        <v>32900</v>
      </c>
      <c r="F608" s="17">
        <f>('NO TOCAR'!$E$4)*2</f>
        <v>32900</v>
      </c>
      <c r="G608" s="17">
        <f>('NO TOCAR'!$E$4)*2</f>
        <v>32900</v>
      </c>
      <c r="H608" s="17">
        <f>('NO TOCAR'!$E$4)*2</f>
        <v>32900</v>
      </c>
      <c r="I608" s="17">
        <f>('NO TOCAR'!$E$4)*2</f>
        <v>32900</v>
      </c>
      <c r="J608" s="17">
        <f>('NO TOCAR'!$E$4)*2</f>
        <v>32900</v>
      </c>
      <c r="K608" s="17">
        <f>('NO TOCAR'!$E$4)*2</f>
        <v>32900</v>
      </c>
      <c r="L608" s="36">
        <f>('NO TOCAR'!$E$4)*2</f>
        <v>32900</v>
      </c>
    </row>
    <row r="609" spans="1:12" x14ac:dyDescent="0.25">
      <c r="A609" s="35"/>
      <c r="B609" s="17" t="s">
        <v>11</v>
      </c>
      <c r="C609" s="47">
        <f>('NO TOCAR'!$B$15)*2</f>
        <v>53823.819455999997</v>
      </c>
      <c r="D609" s="47">
        <f>('NO TOCAR'!$B$15)*2</f>
        <v>53823.819455999997</v>
      </c>
      <c r="E609" s="47">
        <f>('NO TOCAR'!$B$15)*2</f>
        <v>53823.819455999997</v>
      </c>
      <c r="F609" s="17">
        <f>('NO TOCAR'!$B$15)*2</f>
        <v>53823.819455999997</v>
      </c>
      <c r="G609" s="17">
        <f>('NO TOCAR'!$B$15)*2</f>
        <v>53823.819455999997</v>
      </c>
      <c r="H609" s="17">
        <f>('NO TOCAR'!$B$15)*2</f>
        <v>53823.819455999997</v>
      </c>
      <c r="I609" s="17">
        <f>('NO TOCAR'!$B$15)*2</f>
        <v>53823.819455999997</v>
      </c>
      <c r="J609" s="17">
        <f>('NO TOCAR'!$B$15)*2</f>
        <v>53823.819455999997</v>
      </c>
      <c r="K609" s="17">
        <f>('NO TOCAR'!$B$15)*2</f>
        <v>53823.819455999997</v>
      </c>
      <c r="L609" s="36">
        <f>('NO TOCAR'!$B$15)*2</f>
        <v>53823.819455999997</v>
      </c>
    </row>
    <row r="610" spans="1:12" x14ac:dyDescent="0.25">
      <c r="A610" s="35"/>
      <c r="B610" s="17" t="s">
        <v>12</v>
      </c>
      <c r="C610" s="47">
        <f>('NO TOCAR'!$F$4)*2</f>
        <v>12794.44</v>
      </c>
      <c r="D610" s="47">
        <f>('NO TOCAR'!$F$4)*2</f>
        <v>12794.44</v>
      </c>
      <c r="E610" s="47">
        <f>('NO TOCAR'!$F$4)*2</f>
        <v>12794.44</v>
      </c>
      <c r="F610" s="17">
        <f>('NO TOCAR'!$F$4)*2</f>
        <v>12794.44</v>
      </c>
      <c r="G610" s="17">
        <f>('NO TOCAR'!$F$4)*2</f>
        <v>12794.44</v>
      </c>
      <c r="H610" s="17">
        <f>('NO TOCAR'!$F$4)*2</f>
        <v>12794.44</v>
      </c>
      <c r="I610" s="17">
        <f>('NO TOCAR'!$F$4)*2</f>
        <v>12794.44</v>
      </c>
      <c r="J610" s="17">
        <f>('NO TOCAR'!$F$4)*2</f>
        <v>12794.44</v>
      </c>
      <c r="K610" s="17">
        <f>('NO TOCAR'!$F$4)*2</f>
        <v>12794.44</v>
      </c>
      <c r="L610" s="36">
        <f>('NO TOCAR'!$F$4)*2</f>
        <v>12794.44</v>
      </c>
    </row>
    <row r="611" spans="1:12" x14ac:dyDescent="0.25">
      <c r="A611" s="35"/>
      <c r="B611" s="17" t="s">
        <v>13</v>
      </c>
      <c r="C611" s="47">
        <f>'NO TOCAR'!$B$17</f>
        <v>131933.68358400001</v>
      </c>
      <c r="D611" s="47">
        <f>'NO TOCAR'!$D$17</f>
        <v>61258.168511999997</v>
      </c>
      <c r="E611" s="47">
        <f>'NO TOCAR'!$F$17</f>
        <v>40722.394176000002</v>
      </c>
      <c r="F611" s="17"/>
      <c r="G611" s="17"/>
      <c r="H611" s="17"/>
      <c r="I611" s="17"/>
      <c r="J611" s="17"/>
      <c r="K611" s="17"/>
      <c r="L611" s="36"/>
    </row>
    <row r="612" spans="1:12" x14ac:dyDescent="0.25">
      <c r="A612" s="35"/>
      <c r="B612" s="17" t="s">
        <v>14</v>
      </c>
      <c r="C612" s="47">
        <f>('NO TOCAR'!$E$5)*2</f>
        <v>24500</v>
      </c>
      <c r="D612" s="47">
        <f>('NO TOCAR'!$E$5)*2</f>
        <v>24500</v>
      </c>
      <c r="E612" s="47">
        <f>('NO TOCAR'!$E$5)*2</f>
        <v>24500</v>
      </c>
      <c r="F612" s="17">
        <f>('NO TOCAR'!$E$5)*2</f>
        <v>24500</v>
      </c>
      <c r="G612" s="17">
        <f>('NO TOCAR'!$E$5)*2</f>
        <v>24500</v>
      </c>
      <c r="H612" s="17">
        <f>('NO TOCAR'!$E$5)*2</f>
        <v>24500</v>
      </c>
      <c r="I612" s="17">
        <f>('NO TOCAR'!$E$5)*2</f>
        <v>24500</v>
      </c>
      <c r="J612" s="17">
        <f>('NO TOCAR'!$E$5)*2</f>
        <v>24500</v>
      </c>
      <c r="K612" s="17">
        <f>('NO TOCAR'!$E$5)*2</f>
        <v>24500</v>
      </c>
      <c r="L612" s="36">
        <f>('NO TOCAR'!$E$5)*2</f>
        <v>24500</v>
      </c>
    </row>
    <row r="613" spans="1:12" x14ac:dyDescent="0.25">
      <c r="A613" s="35"/>
      <c r="B613" s="17" t="s">
        <v>15</v>
      </c>
      <c r="C613" s="47">
        <f>('NO TOCAR'!$B$19)*2</f>
        <v>28858.745708800001</v>
      </c>
      <c r="D613" s="47">
        <f>('NO TOCAR'!$B$19)*2</f>
        <v>28858.745708800001</v>
      </c>
      <c r="E613" s="47">
        <f>('NO TOCAR'!$B$19)*2</f>
        <v>28858.745708800001</v>
      </c>
      <c r="F613" s="17">
        <f>('NO TOCAR'!$B$19)*2</f>
        <v>28858.745708800001</v>
      </c>
      <c r="G613" s="17">
        <f>('NO TOCAR'!$B$19)*2</f>
        <v>28858.745708800001</v>
      </c>
      <c r="H613" s="17">
        <f>('NO TOCAR'!$B$19)*2</f>
        <v>28858.745708800001</v>
      </c>
      <c r="I613" s="17">
        <f>('NO TOCAR'!$B$19)*2</f>
        <v>28858.745708800001</v>
      </c>
      <c r="J613" s="17">
        <f>('NO TOCAR'!$B$19)*2</f>
        <v>28858.745708800001</v>
      </c>
      <c r="K613" s="17">
        <f>('NO TOCAR'!$B$19)*2</f>
        <v>28858.745708800001</v>
      </c>
      <c r="L613" s="36">
        <f>('NO TOCAR'!$B$19)*2</f>
        <v>28858.745708800001</v>
      </c>
    </row>
    <row r="614" spans="1:12" x14ac:dyDescent="0.25">
      <c r="A614" s="35"/>
      <c r="B614" s="17" t="s">
        <v>16</v>
      </c>
      <c r="C614" s="47">
        <f>('NO TOCAR'!$B$21)*2</f>
        <v>145705.647168</v>
      </c>
      <c r="D614" s="47">
        <f>('NO TOCAR'!$B$21)*2</f>
        <v>145705.647168</v>
      </c>
      <c r="E614" s="47">
        <f>('NO TOCAR'!$B$21)*2</f>
        <v>145705.647168</v>
      </c>
      <c r="F614" s="17">
        <f>('NO TOCAR'!$B$21)*2</f>
        <v>145705.647168</v>
      </c>
      <c r="G614" s="17">
        <f>('NO TOCAR'!$B$21)*2</f>
        <v>145705.647168</v>
      </c>
      <c r="H614" s="17">
        <f>('NO TOCAR'!$B$21)*2</f>
        <v>145705.647168</v>
      </c>
      <c r="I614" s="17">
        <f>('NO TOCAR'!$B$21)*2</f>
        <v>145705.647168</v>
      </c>
      <c r="J614" s="17">
        <f>('NO TOCAR'!$B$21)*2</f>
        <v>145705.647168</v>
      </c>
      <c r="K614" s="17">
        <f>('NO TOCAR'!$B$21)*2</f>
        <v>145705.647168</v>
      </c>
      <c r="L614" s="36">
        <f>('NO TOCAR'!$B$21)*2</f>
        <v>145705.647168</v>
      </c>
    </row>
    <row r="615" spans="1:12" x14ac:dyDescent="0.25">
      <c r="A615" s="35"/>
      <c r="B615" s="33" t="s">
        <v>17</v>
      </c>
      <c r="C615" s="47">
        <f>SUM(C603:C614)</f>
        <v>3536885.2376372796</v>
      </c>
      <c r="D615" s="47">
        <f t="shared" ref="D615:L615" si="201">SUM(D603:D614)</f>
        <v>3651278.6823608894</v>
      </c>
      <c r="E615" s="47">
        <f t="shared" si="201"/>
        <v>3815811.8678204995</v>
      </c>
      <c r="F615" s="33">
        <f t="shared" si="201"/>
        <v>3960158.4334401097</v>
      </c>
      <c r="G615" s="33">
        <f t="shared" si="201"/>
        <v>4145227.3932357198</v>
      </c>
      <c r="H615" s="33">
        <f t="shared" si="201"/>
        <v>4330296.3530313298</v>
      </c>
      <c r="I615" s="33">
        <f t="shared" si="201"/>
        <v>4515365.3128269408</v>
      </c>
      <c r="J615" s="33">
        <f t="shared" si="201"/>
        <v>4885503.2324181609</v>
      </c>
      <c r="K615" s="33">
        <f t="shared" si="201"/>
        <v>5070572.1922137709</v>
      </c>
      <c r="L615" s="40">
        <f t="shared" si="201"/>
        <v>5440710.111804991</v>
      </c>
    </row>
    <row r="616" spans="1:12" x14ac:dyDescent="0.25">
      <c r="A616" s="35"/>
      <c r="B616" s="17" t="s">
        <v>18</v>
      </c>
      <c r="C616" s="47">
        <f>(C611+C610+C609+C608+C607+C606+C605+C604+C603)*21%</f>
        <v>700942.37739970081</v>
      </c>
      <c r="D616" s="47">
        <f t="shared" ref="D616:L616" si="202">(D611+D610+D609+D608+D607+D606+D605+D604+D603)*21%</f>
        <v>724965.00079165888</v>
      </c>
      <c r="E616" s="47">
        <f t="shared" si="202"/>
        <v>759516.96973817702</v>
      </c>
      <c r="F616" s="17">
        <f t="shared" si="202"/>
        <v>789829.74851829512</v>
      </c>
      <c r="G616" s="17">
        <f t="shared" si="202"/>
        <v>828694.23007537331</v>
      </c>
      <c r="H616" s="17">
        <f t="shared" si="202"/>
        <v>867558.71163245139</v>
      </c>
      <c r="I616" s="17">
        <f t="shared" si="202"/>
        <v>906423.19318952947</v>
      </c>
      <c r="J616" s="17">
        <f t="shared" si="202"/>
        <v>984152.15630368574</v>
      </c>
      <c r="K616" s="17">
        <f t="shared" si="202"/>
        <v>1023016.6378607636</v>
      </c>
      <c r="L616" s="36">
        <f t="shared" si="202"/>
        <v>1100745.6009749197</v>
      </c>
    </row>
    <row r="617" spans="1:12" x14ac:dyDescent="0.25">
      <c r="A617" s="35"/>
      <c r="B617" s="17" t="s">
        <v>19</v>
      </c>
      <c r="C617" s="47">
        <f>(C611+C610+C609+C608+C607+C606+C605+C604+C603)*7%</f>
        <v>233647.45913323364</v>
      </c>
      <c r="D617" s="47">
        <f t="shared" ref="D617:L617" si="203">(D611+D610+D609+D608+D607+D606+D605+D604+D603)*7%</f>
        <v>241655.00026388632</v>
      </c>
      <c r="E617" s="47">
        <f t="shared" si="203"/>
        <v>253172.32324605904</v>
      </c>
      <c r="F617" s="17">
        <f t="shared" si="203"/>
        <v>263276.58283943171</v>
      </c>
      <c r="G617" s="17">
        <f t="shared" si="203"/>
        <v>276231.41002512444</v>
      </c>
      <c r="H617" s="17">
        <f t="shared" si="203"/>
        <v>289186.23721081717</v>
      </c>
      <c r="I617" s="17">
        <f t="shared" si="203"/>
        <v>302141.0643965099</v>
      </c>
      <c r="J617" s="17">
        <f t="shared" si="203"/>
        <v>328050.71876789531</v>
      </c>
      <c r="K617" s="17">
        <f t="shared" si="203"/>
        <v>341005.54595358792</v>
      </c>
      <c r="L617" s="36">
        <f t="shared" si="203"/>
        <v>366915.20032497332</v>
      </c>
    </row>
    <row r="618" spans="1:12" x14ac:dyDescent="0.25">
      <c r="A618" s="35"/>
      <c r="B618" s="17" t="s">
        <v>20</v>
      </c>
      <c r="C618" s="47">
        <f>'NO TOCAR'!$B$22</f>
        <v>1429.82</v>
      </c>
      <c r="D618" s="47">
        <f>'NO TOCAR'!$B$22</f>
        <v>1429.82</v>
      </c>
      <c r="E618" s="47">
        <f>'NO TOCAR'!$B$22</f>
        <v>1429.82</v>
      </c>
      <c r="F618" s="17">
        <f>'NO TOCAR'!$B$22</f>
        <v>1429.82</v>
      </c>
      <c r="G618" s="17">
        <f>'NO TOCAR'!$B$22</f>
        <v>1429.82</v>
      </c>
      <c r="H618" s="17">
        <f>'NO TOCAR'!$B$22</f>
        <v>1429.82</v>
      </c>
      <c r="I618" s="17">
        <f>'NO TOCAR'!$B$22</f>
        <v>1429.82</v>
      </c>
      <c r="J618" s="17">
        <f>'NO TOCAR'!$B$22</f>
        <v>1429.82</v>
      </c>
      <c r="K618" s="17">
        <f>'NO TOCAR'!$B$22</f>
        <v>1429.82</v>
      </c>
      <c r="L618" s="36">
        <f>'NO TOCAR'!$B$22</f>
        <v>1429.82</v>
      </c>
    </row>
    <row r="619" spans="1:12" x14ac:dyDescent="0.25">
      <c r="A619" s="35"/>
      <c r="B619" s="17" t="s">
        <v>220</v>
      </c>
      <c r="C619" s="47">
        <f>(C603+C604+C605+C606+C607+C608+C609+C610+C611)*1%</f>
        <v>33378.208447604797</v>
      </c>
      <c r="D619" s="47">
        <f t="shared" ref="D619:L619" si="204">(D603+D604+D605+D606+D607+D608+D609+D610+D611)*1%</f>
        <v>34522.142894840901</v>
      </c>
      <c r="E619" s="47">
        <f t="shared" si="204"/>
        <v>36167.474749437002</v>
      </c>
      <c r="F619" s="17">
        <f t="shared" si="204"/>
        <v>37610.940405633104</v>
      </c>
      <c r="G619" s="17">
        <f t="shared" si="204"/>
        <v>39461.630003589198</v>
      </c>
      <c r="H619" s="17">
        <f t="shared" si="204"/>
        <v>41312.3196015453</v>
      </c>
      <c r="I619" s="17">
        <f t="shared" si="204"/>
        <v>43163.009199501408</v>
      </c>
      <c r="J619" s="17">
        <f t="shared" si="204"/>
        <v>46864.388395413611</v>
      </c>
      <c r="K619" s="17">
        <f t="shared" si="204"/>
        <v>48715.077993369712</v>
      </c>
      <c r="L619" s="17">
        <f t="shared" si="204"/>
        <v>52416.457189281908</v>
      </c>
    </row>
    <row r="620" spans="1:12" x14ac:dyDescent="0.25">
      <c r="A620" s="35"/>
      <c r="B620" s="33" t="s">
        <v>22</v>
      </c>
      <c r="C620" s="47">
        <f>SUM(C616:C619)</f>
        <v>969397.86498053919</v>
      </c>
      <c r="D620" s="47">
        <f t="shared" ref="D620:L620" si="205">SUM(D616:D619)</f>
        <v>1002571.963950386</v>
      </c>
      <c r="E620" s="47">
        <f t="shared" si="205"/>
        <v>1050286.5877336729</v>
      </c>
      <c r="F620" s="33">
        <f t="shared" si="205"/>
        <v>1092147.09176336</v>
      </c>
      <c r="G620" s="33">
        <f t="shared" si="205"/>
        <v>1145817.090104087</v>
      </c>
      <c r="H620" s="33">
        <f t="shared" si="205"/>
        <v>1199487.0884448141</v>
      </c>
      <c r="I620" s="33">
        <f t="shared" si="205"/>
        <v>1253157.0867855409</v>
      </c>
      <c r="J620" s="33">
        <f t="shared" si="205"/>
        <v>1360497.0834669946</v>
      </c>
      <c r="K620" s="33">
        <f t="shared" si="205"/>
        <v>1414167.0818077212</v>
      </c>
      <c r="L620" s="33">
        <f t="shared" si="205"/>
        <v>1521507.0784891751</v>
      </c>
    </row>
    <row r="621" spans="1:12" x14ac:dyDescent="0.25">
      <c r="A621" s="35"/>
      <c r="B621" s="50" t="s">
        <v>21</v>
      </c>
      <c r="C621" s="48">
        <f>C615-C620</f>
        <v>2567487.3726567402</v>
      </c>
      <c r="D621" s="48">
        <f t="shared" ref="D621:L621" si="206">D615-D620</f>
        <v>2648706.7184105031</v>
      </c>
      <c r="E621" s="48">
        <f t="shared" si="206"/>
        <v>2765525.2800868265</v>
      </c>
      <c r="F621" s="50">
        <f t="shared" si="206"/>
        <v>2868011.3416767498</v>
      </c>
      <c r="G621" s="50">
        <f t="shared" si="206"/>
        <v>2999410.3031316325</v>
      </c>
      <c r="H621" s="50">
        <f t="shared" si="206"/>
        <v>3130809.2645865157</v>
      </c>
      <c r="I621" s="50">
        <f t="shared" si="206"/>
        <v>3262208.2260413999</v>
      </c>
      <c r="J621" s="50">
        <f t="shared" si="206"/>
        <v>3525006.1489511663</v>
      </c>
      <c r="K621" s="50">
        <f t="shared" si="206"/>
        <v>3656405.1104060495</v>
      </c>
      <c r="L621" s="51">
        <f t="shared" si="206"/>
        <v>3919203.033315816</v>
      </c>
    </row>
    <row r="622" spans="1:12" x14ac:dyDescent="0.25">
      <c r="A622" s="35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36"/>
    </row>
    <row r="623" spans="1:12" x14ac:dyDescent="0.25">
      <c r="A623" s="35"/>
      <c r="B623" s="28" t="s">
        <v>0</v>
      </c>
      <c r="C623" s="29">
        <v>3115.48</v>
      </c>
      <c r="D623" s="17"/>
      <c r="E623" s="17"/>
      <c r="F623" s="17"/>
      <c r="G623" s="17"/>
      <c r="H623" s="17"/>
      <c r="I623" s="17"/>
      <c r="J623" s="17"/>
      <c r="K623" s="17"/>
      <c r="L623" s="36"/>
    </row>
    <row r="624" spans="1:12" x14ac:dyDescent="0.25">
      <c r="A624" s="37" t="s">
        <v>147</v>
      </c>
      <c r="B624" s="30" t="s">
        <v>167</v>
      </c>
      <c r="C624" s="17"/>
      <c r="D624" s="17"/>
      <c r="E624" s="17"/>
      <c r="F624" s="17"/>
      <c r="G624" s="17"/>
      <c r="H624" s="17"/>
      <c r="I624" s="17"/>
      <c r="J624" s="17"/>
      <c r="K624" s="17"/>
      <c r="L624" s="36"/>
    </row>
    <row r="625" spans="1:12" x14ac:dyDescent="0.25">
      <c r="A625" s="37" t="s">
        <v>1</v>
      </c>
      <c r="B625" s="30">
        <v>40</v>
      </c>
      <c r="C625" s="17"/>
      <c r="D625" s="17"/>
      <c r="E625" s="17"/>
      <c r="F625" s="17"/>
      <c r="G625" s="17"/>
      <c r="H625" s="17"/>
      <c r="I625" s="17"/>
      <c r="J625" s="17"/>
      <c r="K625" s="17"/>
      <c r="L625" s="36"/>
    </row>
    <row r="626" spans="1:12" x14ac:dyDescent="0.25">
      <c r="A626" s="35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36"/>
    </row>
    <row r="627" spans="1:12" x14ac:dyDescent="0.25">
      <c r="A627" s="35"/>
      <c r="B627" s="28" t="s">
        <v>3</v>
      </c>
      <c r="C627" s="17">
        <v>4</v>
      </c>
      <c r="D627" s="17">
        <v>6</v>
      </c>
      <c r="E627" s="17">
        <v>9</v>
      </c>
      <c r="F627" s="17">
        <v>11</v>
      </c>
      <c r="G627" s="17">
        <v>14</v>
      </c>
      <c r="H627" s="17">
        <v>16</v>
      </c>
      <c r="I627" s="17">
        <v>19</v>
      </c>
      <c r="J627" s="17">
        <v>21</v>
      </c>
      <c r="K627" s="17">
        <v>23</v>
      </c>
      <c r="L627" s="36" t="s">
        <v>4</v>
      </c>
    </row>
    <row r="628" spans="1:12" x14ac:dyDescent="0.25">
      <c r="A628" s="35" t="s">
        <v>56</v>
      </c>
      <c r="B628" s="28" t="s">
        <v>2</v>
      </c>
      <c r="C628" s="31">
        <v>0.2</v>
      </c>
      <c r="D628" s="31">
        <v>0.3</v>
      </c>
      <c r="E628" s="31">
        <v>0.4</v>
      </c>
      <c r="F628" s="31">
        <v>0.5</v>
      </c>
      <c r="G628" s="31">
        <v>0.6</v>
      </c>
      <c r="H628" s="31">
        <v>0.7</v>
      </c>
      <c r="I628" s="31">
        <v>0.8</v>
      </c>
      <c r="J628" s="31">
        <v>1</v>
      </c>
      <c r="K628" s="31">
        <v>1.1000000000000001</v>
      </c>
      <c r="L628" s="39">
        <v>1.3</v>
      </c>
    </row>
    <row r="629" spans="1:12" ht="18.75" x14ac:dyDescent="0.3">
      <c r="A629" s="35"/>
      <c r="B629" s="28" t="s">
        <v>7</v>
      </c>
      <c r="C629" s="31">
        <v>0.1</v>
      </c>
      <c r="D629" s="31">
        <v>0.2</v>
      </c>
      <c r="E629" s="31">
        <v>0.4</v>
      </c>
      <c r="F629" s="32">
        <v>0.8</v>
      </c>
      <c r="G629" s="31"/>
      <c r="H629" s="31"/>
      <c r="I629" s="31"/>
      <c r="J629" s="31"/>
      <c r="K629" s="31"/>
      <c r="L629" s="39"/>
    </row>
    <row r="630" spans="1:12" x14ac:dyDescent="0.25">
      <c r="A630" s="35" t="s">
        <v>168</v>
      </c>
      <c r="B630" s="17" t="s">
        <v>5</v>
      </c>
      <c r="C630" s="47">
        <f>('NO TOCAR'!$B$9*$C$542)</f>
        <v>1148986.5371092143</v>
      </c>
      <c r="D630" s="47">
        <f>('NO TOCAR'!$B$9*$C$542)</f>
        <v>1148986.5371092143</v>
      </c>
      <c r="E630" s="47">
        <f>('NO TOCAR'!$B$9*$C$542)</f>
        <v>1148986.5371092143</v>
      </c>
      <c r="F630" s="17">
        <f>('NO TOCAR'!$B$9*$C$542)</f>
        <v>1148986.5371092143</v>
      </c>
      <c r="G630" s="17">
        <f>('NO TOCAR'!$B$9*$C$542)</f>
        <v>1148986.5371092143</v>
      </c>
      <c r="H630" s="17">
        <f>('NO TOCAR'!$B$9*$C$542)</f>
        <v>1148986.5371092143</v>
      </c>
      <c r="I630" s="17">
        <f>('NO TOCAR'!$B$9*$C$542)</f>
        <v>1148986.5371092143</v>
      </c>
      <c r="J630" s="17">
        <f>('NO TOCAR'!$B$9*$C$542)</f>
        <v>1148986.5371092143</v>
      </c>
      <c r="K630" s="17">
        <f>('NO TOCAR'!$B$9*$C$542)</f>
        <v>1148986.5371092143</v>
      </c>
      <c r="L630" s="36">
        <f>('NO TOCAR'!$B$9*$C$542)</f>
        <v>1148986.5371092143</v>
      </c>
    </row>
    <row r="631" spans="1:12" x14ac:dyDescent="0.25">
      <c r="A631" s="35"/>
      <c r="B631" s="17" t="s">
        <v>6</v>
      </c>
      <c r="C631" s="47">
        <f>C630*C628</f>
        <v>229797.30742184288</v>
      </c>
      <c r="D631" s="47">
        <f>D630*D628</f>
        <v>344695.96113276429</v>
      </c>
      <c r="E631" s="47">
        <f t="shared" ref="E631:L631" si="207">E630*E628</f>
        <v>459594.61484368576</v>
      </c>
      <c r="F631" s="17">
        <f t="shared" si="207"/>
        <v>574493.26855460717</v>
      </c>
      <c r="G631" s="17">
        <f t="shared" si="207"/>
        <v>689391.92226552858</v>
      </c>
      <c r="H631" s="17">
        <f t="shared" si="207"/>
        <v>804290.57597645</v>
      </c>
      <c r="I631" s="17">
        <f t="shared" si="207"/>
        <v>919189.22968737152</v>
      </c>
      <c r="J631" s="17">
        <f t="shared" si="207"/>
        <v>1148986.5371092143</v>
      </c>
      <c r="K631" s="17">
        <f t="shared" si="207"/>
        <v>1263885.1908201359</v>
      </c>
      <c r="L631" s="36">
        <f t="shared" si="207"/>
        <v>1493682.4982419787</v>
      </c>
    </row>
    <row r="632" spans="1:12" x14ac:dyDescent="0.25">
      <c r="A632" s="35"/>
      <c r="B632" s="17" t="s">
        <v>7</v>
      </c>
      <c r="C632" s="47">
        <f>C630*$F$629</f>
        <v>919189.22968737152</v>
      </c>
      <c r="D632" s="47">
        <f t="shared" ref="D632:L632" si="208">D630*$F$629</f>
        <v>919189.22968737152</v>
      </c>
      <c r="E632" s="47">
        <f t="shared" si="208"/>
        <v>919189.22968737152</v>
      </c>
      <c r="F632" s="17">
        <f t="shared" si="208"/>
        <v>919189.22968737152</v>
      </c>
      <c r="G632" s="17">
        <f t="shared" si="208"/>
        <v>919189.22968737152</v>
      </c>
      <c r="H632" s="17">
        <f t="shared" si="208"/>
        <v>919189.22968737152</v>
      </c>
      <c r="I632" s="17">
        <f t="shared" si="208"/>
        <v>919189.22968737152</v>
      </c>
      <c r="J632" s="17">
        <f t="shared" si="208"/>
        <v>919189.22968737152</v>
      </c>
      <c r="K632" s="17">
        <f t="shared" si="208"/>
        <v>919189.22968737152</v>
      </c>
      <c r="L632" s="36">
        <f t="shared" si="208"/>
        <v>919189.22968737152</v>
      </c>
    </row>
    <row r="633" spans="1:12" x14ac:dyDescent="0.25">
      <c r="A633" s="35"/>
      <c r="B633" s="17" t="s">
        <v>8</v>
      </c>
      <c r="C633" s="47">
        <f>'NO TOCAR'!$C$11</f>
        <v>380456.47042559995</v>
      </c>
      <c r="D633" s="47">
        <f>'NO TOCAR'!$C$11+'NO TOCAR'!$C$13</f>
        <v>397749.93085439998</v>
      </c>
      <c r="E633" s="47">
        <f>D633+'NO TOCAR'!$C$13</f>
        <v>415043.39128320001</v>
      </c>
      <c r="F633" s="17">
        <f>E633+'NO TOCAR'!$C$13</f>
        <v>432336.85171200003</v>
      </c>
      <c r="G633" s="17">
        <f>F633+'NO TOCAR'!$C$13</f>
        <v>449630.31214080006</v>
      </c>
      <c r="H633" s="17">
        <f>G633+'NO TOCAR'!$C$13</f>
        <v>466923.77256960009</v>
      </c>
      <c r="I633" s="17">
        <f>H633+'NO TOCAR'!$C$13</f>
        <v>484217.23299840011</v>
      </c>
      <c r="J633" s="17">
        <f>I633+'NO TOCAR'!$C$13+'NO TOCAR'!$C$13</f>
        <v>518804.15385600016</v>
      </c>
      <c r="K633" s="17">
        <f>J633+'NO TOCAR'!$C$13</f>
        <v>536097.61428480013</v>
      </c>
      <c r="L633" s="36">
        <f>K633+'NO TOCAR'!$C$13+'NO TOCAR'!$C$13</f>
        <v>570684.53514240007</v>
      </c>
    </row>
    <row r="634" spans="1:12" x14ac:dyDescent="0.25">
      <c r="A634" s="35"/>
      <c r="B634" s="17" t="s">
        <v>9</v>
      </c>
      <c r="C634" s="47">
        <f>(C633+C632+C631+C630)*$E$8</f>
        <v>1071371.8178576117</v>
      </c>
      <c r="D634" s="47">
        <f t="shared" ref="D634:L634" si="209">(D633+D632+D631+D630)*$E$8</f>
        <v>1124248.6635135</v>
      </c>
      <c r="E634" s="47">
        <f t="shared" si="209"/>
        <v>1177125.5091693886</v>
      </c>
      <c r="F634" s="17">
        <f t="shared" si="209"/>
        <v>1230002.3548252773</v>
      </c>
      <c r="G634" s="17">
        <f t="shared" si="209"/>
        <v>1282879.2004811659</v>
      </c>
      <c r="H634" s="17">
        <f t="shared" si="209"/>
        <v>1335756.0461370545</v>
      </c>
      <c r="I634" s="17">
        <f t="shared" si="209"/>
        <v>1388632.8917929432</v>
      </c>
      <c r="J634" s="17">
        <f t="shared" si="209"/>
        <v>1494386.5831047203</v>
      </c>
      <c r="K634" s="17">
        <f t="shared" si="209"/>
        <v>1547263.4287606089</v>
      </c>
      <c r="L634" s="36">
        <f t="shared" si="209"/>
        <v>1653017.120072386</v>
      </c>
    </row>
    <row r="635" spans="1:12" x14ac:dyDescent="0.25">
      <c r="A635" s="35"/>
      <c r="B635" s="17" t="s">
        <v>10</v>
      </c>
      <c r="C635" s="47">
        <f>('NO TOCAR'!$E$4)*2</f>
        <v>32900</v>
      </c>
      <c r="D635" s="47">
        <f>('NO TOCAR'!$E$4)*2</f>
        <v>32900</v>
      </c>
      <c r="E635" s="47">
        <f>('NO TOCAR'!$E$4)*2</f>
        <v>32900</v>
      </c>
      <c r="F635" s="17">
        <f>('NO TOCAR'!$E$4)*2</f>
        <v>32900</v>
      </c>
      <c r="G635" s="17">
        <f>('NO TOCAR'!$E$4)*2</f>
        <v>32900</v>
      </c>
      <c r="H635" s="17">
        <f>('NO TOCAR'!$E$4)*2</f>
        <v>32900</v>
      </c>
      <c r="I635" s="17">
        <f>('NO TOCAR'!$E$4)*2</f>
        <v>32900</v>
      </c>
      <c r="J635" s="17">
        <f>('NO TOCAR'!$E$4)*2</f>
        <v>32900</v>
      </c>
      <c r="K635" s="17">
        <f>('NO TOCAR'!$E$4)*2</f>
        <v>32900</v>
      </c>
      <c r="L635" s="36">
        <f>('NO TOCAR'!$E$4)*2</f>
        <v>32900</v>
      </c>
    </row>
    <row r="636" spans="1:12" x14ac:dyDescent="0.25">
      <c r="A636" s="35"/>
      <c r="B636" s="17" t="s">
        <v>11</v>
      </c>
      <c r="C636" s="47">
        <f>('NO TOCAR'!$B$15)*2</f>
        <v>53823.819455999997</v>
      </c>
      <c r="D636" s="47">
        <f>('NO TOCAR'!$B$15)*2</f>
        <v>53823.819455999997</v>
      </c>
      <c r="E636" s="47">
        <f>('NO TOCAR'!$B$15)*2</f>
        <v>53823.819455999997</v>
      </c>
      <c r="F636" s="17">
        <f>('NO TOCAR'!$B$15)*2</f>
        <v>53823.819455999997</v>
      </c>
      <c r="G636" s="17">
        <f>('NO TOCAR'!$B$15)*2</f>
        <v>53823.819455999997</v>
      </c>
      <c r="H636" s="17">
        <f>('NO TOCAR'!$B$15)*2</f>
        <v>53823.819455999997</v>
      </c>
      <c r="I636" s="17">
        <f>('NO TOCAR'!$B$15)*2</f>
        <v>53823.819455999997</v>
      </c>
      <c r="J636" s="17">
        <f>('NO TOCAR'!$B$15)*2</f>
        <v>53823.819455999997</v>
      </c>
      <c r="K636" s="17">
        <f>('NO TOCAR'!$B$15)*2</f>
        <v>53823.819455999997</v>
      </c>
      <c r="L636" s="36">
        <f>('NO TOCAR'!$B$15)*2</f>
        <v>53823.819455999997</v>
      </c>
    </row>
    <row r="637" spans="1:12" x14ac:dyDescent="0.25">
      <c r="A637" s="35"/>
      <c r="B637" s="17" t="s">
        <v>12</v>
      </c>
      <c r="C637" s="47">
        <f>('NO TOCAR'!$F$4)*2</f>
        <v>12794.44</v>
      </c>
      <c r="D637" s="47">
        <f>('NO TOCAR'!$F$4)*2</f>
        <v>12794.44</v>
      </c>
      <c r="E637" s="47">
        <f>('NO TOCAR'!$F$4)*2</f>
        <v>12794.44</v>
      </c>
      <c r="F637" s="17">
        <f>('NO TOCAR'!$F$4)*2</f>
        <v>12794.44</v>
      </c>
      <c r="G637" s="17">
        <f>('NO TOCAR'!$F$4)*2</f>
        <v>12794.44</v>
      </c>
      <c r="H637" s="17">
        <f>('NO TOCAR'!$F$4)*2</f>
        <v>12794.44</v>
      </c>
      <c r="I637" s="17">
        <f>('NO TOCAR'!$F$4)*2</f>
        <v>12794.44</v>
      </c>
      <c r="J637" s="17">
        <f>('NO TOCAR'!$F$4)*2</f>
        <v>12794.44</v>
      </c>
      <c r="K637" s="17">
        <f>('NO TOCAR'!$F$4)*2</f>
        <v>12794.44</v>
      </c>
      <c r="L637" s="36">
        <f>('NO TOCAR'!$F$4)*2</f>
        <v>12794.44</v>
      </c>
    </row>
    <row r="638" spans="1:12" x14ac:dyDescent="0.25">
      <c r="A638" s="35"/>
      <c r="B638" s="17" t="s">
        <v>13</v>
      </c>
      <c r="C638" s="47">
        <f>'NO TOCAR'!$B$17</f>
        <v>131933.68358400001</v>
      </c>
      <c r="D638" s="47">
        <f>'NO TOCAR'!$D$17</f>
        <v>61258.168511999997</v>
      </c>
      <c r="E638" s="47">
        <f>'NO TOCAR'!$F$17</f>
        <v>40722.394176000002</v>
      </c>
      <c r="F638" s="17"/>
      <c r="G638" s="17"/>
      <c r="H638" s="17"/>
      <c r="I638" s="17"/>
      <c r="J638" s="17"/>
      <c r="K638" s="17"/>
      <c r="L638" s="36"/>
    </row>
    <row r="639" spans="1:12" x14ac:dyDescent="0.25">
      <c r="A639" s="35"/>
      <c r="B639" s="17" t="s">
        <v>14</v>
      </c>
      <c r="C639" s="47">
        <f>('NO TOCAR'!$E$5)*2</f>
        <v>24500</v>
      </c>
      <c r="D639" s="47">
        <f>('NO TOCAR'!$E$5)*2</f>
        <v>24500</v>
      </c>
      <c r="E639" s="47">
        <f>('NO TOCAR'!$E$5)*2</f>
        <v>24500</v>
      </c>
      <c r="F639" s="17">
        <f>('NO TOCAR'!$E$5)*2</f>
        <v>24500</v>
      </c>
      <c r="G639" s="17">
        <f>('NO TOCAR'!$E$5)*2</f>
        <v>24500</v>
      </c>
      <c r="H639" s="17">
        <f>('NO TOCAR'!$E$5)*2</f>
        <v>24500</v>
      </c>
      <c r="I639" s="17">
        <f>('NO TOCAR'!$E$5)*2</f>
        <v>24500</v>
      </c>
      <c r="J639" s="17">
        <f>('NO TOCAR'!$E$5)*2</f>
        <v>24500</v>
      </c>
      <c r="K639" s="17">
        <f>('NO TOCAR'!$E$5)*2</f>
        <v>24500</v>
      </c>
      <c r="L639" s="36">
        <f>('NO TOCAR'!$E$5)*2</f>
        <v>24500</v>
      </c>
    </row>
    <row r="640" spans="1:12" x14ac:dyDescent="0.25">
      <c r="A640" s="35"/>
      <c r="B640" s="17" t="s">
        <v>15</v>
      </c>
      <c r="C640" s="47">
        <f>('NO TOCAR'!$B$19)*2</f>
        <v>28858.745708800001</v>
      </c>
      <c r="D640" s="47">
        <f>('NO TOCAR'!$B$19)*2</f>
        <v>28858.745708800001</v>
      </c>
      <c r="E640" s="47">
        <f>('NO TOCAR'!$B$19)*2</f>
        <v>28858.745708800001</v>
      </c>
      <c r="F640" s="17">
        <f>('NO TOCAR'!$B$19)*2</f>
        <v>28858.745708800001</v>
      </c>
      <c r="G640" s="17">
        <f>('NO TOCAR'!$B$19)*2</f>
        <v>28858.745708800001</v>
      </c>
      <c r="H640" s="17">
        <f>('NO TOCAR'!$B$19)*2</f>
        <v>28858.745708800001</v>
      </c>
      <c r="I640" s="17">
        <f>('NO TOCAR'!$B$19)*2</f>
        <v>28858.745708800001</v>
      </c>
      <c r="J640" s="17">
        <f>('NO TOCAR'!$B$19)*2</f>
        <v>28858.745708800001</v>
      </c>
      <c r="K640" s="17">
        <f>('NO TOCAR'!$B$19)*2</f>
        <v>28858.745708800001</v>
      </c>
      <c r="L640" s="36">
        <f>('NO TOCAR'!$B$19)*2</f>
        <v>28858.745708800001</v>
      </c>
    </row>
    <row r="641" spans="1:12" x14ac:dyDescent="0.25">
      <c r="A641" s="35"/>
      <c r="B641" s="17" t="s">
        <v>16</v>
      </c>
      <c r="C641" s="47">
        <f>('NO TOCAR'!$B$21)*2</f>
        <v>145705.647168</v>
      </c>
      <c r="D641" s="47">
        <f>('NO TOCAR'!$B$21)*2</f>
        <v>145705.647168</v>
      </c>
      <c r="E641" s="47">
        <f>('NO TOCAR'!$B$21)*2</f>
        <v>145705.647168</v>
      </c>
      <c r="F641" s="17">
        <f>('NO TOCAR'!$B$21)*2</f>
        <v>145705.647168</v>
      </c>
      <c r="G641" s="17">
        <f>('NO TOCAR'!$B$21)*2</f>
        <v>145705.647168</v>
      </c>
      <c r="H641" s="17">
        <f>('NO TOCAR'!$B$21)*2</f>
        <v>145705.647168</v>
      </c>
      <c r="I641" s="17">
        <f>('NO TOCAR'!$B$21)*2</f>
        <v>145705.647168</v>
      </c>
      <c r="J641" s="17">
        <f>('NO TOCAR'!$B$21)*2</f>
        <v>145705.647168</v>
      </c>
      <c r="K641" s="17">
        <f>('NO TOCAR'!$B$21)*2</f>
        <v>145705.647168</v>
      </c>
      <c r="L641" s="36">
        <f>('NO TOCAR'!$B$21)*2</f>
        <v>145705.647168</v>
      </c>
    </row>
    <row r="642" spans="1:12" x14ac:dyDescent="0.25">
      <c r="A642" s="35"/>
      <c r="B642" s="33" t="s">
        <v>17</v>
      </c>
      <c r="C642" s="47">
        <f>SUM(C630:C641)</f>
        <v>4180317.6984184403</v>
      </c>
      <c r="D642" s="47">
        <f t="shared" ref="D642:L642" si="210">SUM(D630:D641)</f>
        <v>4294711.1431420492</v>
      </c>
      <c r="E642" s="47">
        <f t="shared" si="210"/>
        <v>4459244.3286016602</v>
      </c>
      <c r="F642" s="33">
        <f t="shared" si="210"/>
        <v>4603590.8942212714</v>
      </c>
      <c r="G642" s="33">
        <f t="shared" si="210"/>
        <v>4788659.8540168814</v>
      </c>
      <c r="H642" s="33">
        <f t="shared" si="210"/>
        <v>4973728.8138124915</v>
      </c>
      <c r="I642" s="33">
        <f t="shared" si="210"/>
        <v>5158797.7736081006</v>
      </c>
      <c r="J642" s="33">
        <f t="shared" si="210"/>
        <v>5528935.6931993207</v>
      </c>
      <c r="K642" s="33">
        <f t="shared" si="210"/>
        <v>5714004.6529949307</v>
      </c>
      <c r="L642" s="40">
        <f t="shared" si="210"/>
        <v>6084142.5725861518</v>
      </c>
    </row>
    <row r="643" spans="1:12" x14ac:dyDescent="0.25">
      <c r="A643" s="35"/>
      <c r="B643" s="17" t="s">
        <v>18</v>
      </c>
      <c r="C643" s="47">
        <f>(C638+C637+C636+C635+C634+C633+C632+C631+C630)*21%</f>
        <v>836063.19416374445</v>
      </c>
      <c r="D643" s="47">
        <f t="shared" ref="D643:L643" si="211">(D638+D637+D636+D635+D634+D633+D632+D631+D630)*21%</f>
        <v>860085.81755570241</v>
      </c>
      <c r="E643" s="47">
        <f t="shared" si="211"/>
        <v>894637.78650222055</v>
      </c>
      <c r="F643" s="17">
        <f t="shared" si="211"/>
        <v>924950.56528233876</v>
      </c>
      <c r="G643" s="17">
        <f t="shared" si="211"/>
        <v>963815.04683941707</v>
      </c>
      <c r="H643" s="17">
        <f t="shared" si="211"/>
        <v>1002679.5283964949</v>
      </c>
      <c r="I643" s="17">
        <f t="shared" si="211"/>
        <v>1041544.0099535732</v>
      </c>
      <c r="J643" s="17">
        <f t="shared" si="211"/>
        <v>1119272.9730677293</v>
      </c>
      <c r="K643" s="17">
        <f t="shared" si="211"/>
        <v>1158137.4546248075</v>
      </c>
      <c r="L643" s="36">
        <f t="shared" si="211"/>
        <v>1235866.4177389636</v>
      </c>
    </row>
    <row r="644" spans="1:12" x14ac:dyDescent="0.25">
      <c r="A644" s="35"/>
      <c r="B644" s="17" t="s">
        <v>19</v>
      </c>
      <c r="C644" s="47">
        <f>(C638+C637+C636+C635+C634+C633+C632+C631+C630)*7%</f>
        <v>278687.73138791486</v>
      </c>
      <c r="D644" s="47">
        <f t="shared" ref="D644:L644" si="212">(D638+D637+D636+D635+D634+D633+D632+D631+D630)*7%</f>
        <v>286695.27251856751</v>
      </c>
      <c r="E644" s="47">
        <f t="shared" si="212"/>
        <v>298212.59550074022</v>
      </c>
      <c r="F644" s="17">
        <f t="shared" si="212"/>
        <v>308316.85509411298</v>
      </c>
      <c r="G644" s="17">
        <f t="shared" si="212"/>
        <v>321271.68227980571</v>
      </c>
      <c r="H644" s="17">
        <f t="shared" si="212"/>
        <v>334226.50946549838</v>
      </c>
      <c r="I644" s="17">
        <f t="shared" si="212"/>
        <v>347181.33665119112</v>
      </c>
      <c r="J644" s="17">
        <f t="shared" si="212"/>
        <v>373090.99102257646</v>
      </c>
      <c r="K644" s="17">
        <f t="shared" si="212"/>
        <v>386045.81820826919</v>
      </c>
      <c r="L644" s="36">
        <f t="shared" si="212"/>
        <v>411955.4725796546</v>
      </c>
    </row>
    <row r="645" spans="1:12" x14ac:dyDescent="0.25">
      <c r="A645" s="35"/>
      <c r="B645" s="17" t="s">
        <v>20</v>
      </c>
      <c r="C645" s="47">
        <f>'NO TOCAR'!$B$22</f>
        <v>1429.82</v>
      </c>
      <c r="D645" s="47">
        <f>'NO TOCAR'!$B$22</f>
        <v>1429.82</v>
      </c>
      <c r="E645" s="47">
        <f>'NO TOCAR'!$B$22</f>
        <v>1429.82</v>
      </c>
      <c r="F645" s="17">
        <f>'NO TOCAR'!$B$22</f>
        <v>1429.82</v>
      </c>
      <c r="G645" s="17">
        <f>'NO TOCAR'!$B$22</f>
        <v>1429.82</v>
      </c>
      <c r="H645" s="17">
        <f>'NO TOCAR'!$B$22</f>
        <v>1429.82</v>
      </c>
      <c r="I645" s="17">
        <f>'NO TOCAR'!$B$22</f>
        <v>1429.82</v>
      </c>
      <c r="J645" s="17">
        <f>'NO TOCAR'!$B$22</f>
        <v>1429.82</v>
      </c>
      <c r="K645" s="17">
        <f>'NO TOCAR'!$B$22</f>
        <v>1429.82</v>
      </c>
      <c r="L645" s="36">
        <f>'NO TOCAR'!$B$22</f>
        <v>1429.82</v>
      </c>
    </row>
    <row r="646" spans="1:12" x14ac:dyDescent="0.25">
      <c r="A646" s="35"/>
      <c r="B646" s="17" t="s">
        <v>220</v>
      </c>
      <c r="C646" s="47">
        <f>(C630+C631+C632+C633+C634+C635+C636+C637+C638)*1%</f>
        <v>39812.53305541641</v>
      </c>
      <c r="D646" s="47">
        <f t="shared" ref="D646:L646" si="213">(D630+D631+D632+D633+D634+D635+D636+D637+D638)*1%</f>
        <v>40956.467502652493</v>
      </c>
      <c r="E646" s="47">
        <f t="shared" si="213"/>
        <v>42601.799357248601</v>
      </c>
      <c r="F646" s="17">
        <f t="shared" si="213"/>
        <v>44045.26501344471</v>
      </c>
      <c r="G646" s="17">
        <f t="shared" si="213"/>
        <v>45895.954611400812</v>
      </c>
      <c r="H646" s="17">
        <f t="shared" si="213"/>
        <v>47746.644209356913</v>
      </c>
      <c r="I646" s="17">
        <f t="shared" si="213"/>
        <v>49597.333807313007</v>
      </c>
      <c r="J646" s="17">
        <f t="shared" si="213"/>
        <v>53298.71300322521</v>
      </c>
      <c r="K646" s="17">
        <f t="shared" si="213"/>
        <v>55149.402601181304</v>
      </c>
      <c r="L646" s="17">
        <f t="shared" si="213"/>
        <v>58850.781797093514</v>
      </c>
    </row>
    <row r="647" spans="1:12" x14ac:dyDescent="0.25">
      <c r="A647" s="35"/>
      <c r="B647" s="33" t="s">
        <v>22</v>
      </c>
      <c r="C647" s="47">
        <f>SUM(C643:C646)</f>
        <v>1155993.2786070758</v>
      </c>
      <c r="D647" s="47">
        <f t="shared" ref="D647:L647" si="214">SUM(D643:D646)</f>
        <v>1189167.3775769225</v>
      </c>
      <c r="E647" s="47">
        <f t="shared" si="214"/>
        <v>1236882.0013602097</v>
      </c>
      <c r="F647" s="33">
        <f t="shared" si="214"/>
        <v>1278742.5053898965</v>
      </c>
      <c r="G647" s="33">
        <f t="shared" si="214"/>
        <v>1332412.5037306238</v>
      </c>
      <c r="H647" s="33">
        <f t="shared" si="214"/>
        <v>1386082.5020713503</v>
      </c>
      <c r="I647" s="33">
        <f t="shared" si="214"/>
        <v>1439752.5004120776</v>
      </c>
      <c r="J647" s="33">
        <f t="shared" si="214"/>
        <v>1547092.4970935311</v>
      </c>
      <c r="K647" s="33">
        <f t="shared" si="214"/>
        <v>1600762.4954342581</v>
      </c>
      <c r="L647" s="33">
        <f t="shared" si="214"/>
        <v>1708102.4921157118</v>
      </c>
    </row>
    <row r="648" spans="1:12" ht="15.75" thickBot="1" x14ac:dyDescent="0.3">
      <c r="A648" s="42"/>
      <c r="B648" s="50" t="s">
        <v>21</v>
      </c>
      <c r="C648" s="48">
        <f>C642-C647</f>
        <v>3024324.4198113643</v>
      </c>
      <c r="D648" s="48">
        <f t="shared" ref="D648:L648" si="215">D642-D647</f>
        <v>3105543.7655651267</v>
      </c>
      <c r="E648" s="48">
        <f t="shared" si="215"/>
        <v>3222362.3272414505</v>
      </c>
      <c r="F648" s="50">
        <f t="shared" si="215"/>
        <v>3324848.3888313752</v>
      </c>
      <c r="G648" s="50">
        <f t="shared" si="215"/>
        <v>3456247.3502862575</v>
      </c>
      <c r="H648" s="50">
        <f t="shared" si="215"/>
        <v>3587646.3117411411</v>
      </c>
      <c r="I648" s="50">
        <f t="shared" si="215"/>
        <v>3719045.273196023</v>
      </c>
      <c r="J648" s="50">
        <f t="shared" si="215"/>
        <v>3981843.1961057894</v>
      </c>
      <c r="K648" s="50">
        <f t="shared" si="215"/>
        <v>4113242.1575606726</v>
      </c>
      <c r="L648" s="51">
        <f t="shared" si="215"/>
        <v>4376040.08047044</v>
      </c>
    </row>
    <row r="649" spans="1:12" ht="15.75" thickBot="1" x14ac:dyDescent="0.3"/>
    <row r="650" spans="1:12" x14ac:dyDescent="0.25">
      <c r="A650" s="18"/>
      <c r="B650" s="43" t="s">
        <v>0</v>
      </c>
      <c r="C650" s="44">
        <v>1196.76</v>
      </c>
      <c r="D650" s="19"/>
      <c r="E650" s="19"/>
      <c r="F650" s="19"/>
      <c r="G650" s="19"/>
      <c r="H650" s="19"/>
      <c r="I650" s="19"/>
      <c r="J650" s="19"/>
      <c r="K650" s="19"/>
      <c r="L650" s="20"/>
    </row>
    <row r="651" spans="1:12" x14ac:dyDescent="0.25">
      <c r="A651" s="37" t="s">
        <v>147</v>
      </c>
      <c r="B651" s="30" t="s">
        <v>169</v>
      </c>
      <c r="C651" s="30" t="s">
        <v>170</v>
      </c>
      <c r="D651" s="30" t="s">
        <v>171</v>
      </c>
      <c r="E651" s="30" t="s">
        <v>172</v>
      </c>
      <c r="F651" s="30"/>
      <c r="G651" s="30"/>
      <c r="H651" s="30"/>
      <c r="I651" s="30"/>
      <c r="J651" s="30"/>
      <c r="K651" s="30"/>
      <c r="L651" s="38"/>
    </row>
    <row r="652" spans="1:12" x14ac:dyDescent="0.25">
      <c r="A652" s="37" t="s">
        <v>1</v>
      </c>
      <c r="B652" s="30">
        <v>25</v>
      </c>
      <c r="C652" s="30">
        <v>25</v>
      </c>
      <c r="D652" s="30">
        <v>25</v>
      </c>
      <c r="E652" s="30">
        <v>25</v>
      </c>
      <c r="F652" s="30"/>
      <c r="G652" s="30"/>
      <c r="H652" s="30"/>
      <c r="I652" s="30"/>
      <c r="J652" s="30"/>
      <c r="K652" s="30"/>
      <c r="L652" s="38"/>
    </row>
    <row r="653" spans="1:12" x14ac:dyDescent="0.25">
      <c r="A653" s="35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36"/>
    </row>
    <row r="654" spans="1:12" x14ac:dyDescent="0.25">
      <c r="A654" s="35"/>
      <c r="B654" s="28" t="s">
        <v>3</v>
      </c>
      <c r="C654" s="17">
        <v>4</v>
      </c>
      <c r="D654" s="17">
        <v>6</v>
      </c>
      <c r="E654" s="17">
        <v>9</v>
      </c>
      <c r="F654" s="17">
        <v>11</v>
      </c>
      <c r="G654" s="17">
        <v>14</v>
      </c>
      <c r="H654" s="17">
        <v>16</v>
      </c>
      <c r="I654" s="17">
        <v>19</v>
      </c>
      <c r="J654" s="17">
        <v>21</v>
      </c>
      <c r="K654" s="17">
        <v>23</v>
      </c>
      <c r="L654" s="36" t="s">
        <v>4</v>
      </c>
    </row>
    <row r="655" spans="1:12" x14ac:dyDescent="0.25">
      <c r="A655" s="35" t="s">
        <v>37</v>
      </c>
      <c r="B655" s="28" t="s">
        <v>2</v>
      </c>
      <c r="C655" s="31">
        <v>0.2</v>
      </c>
      <c r="D655" s="31">
        <v>0.3</v>
      </c>
      <c r="E655" s="31">
        <v>0.4</v>
      </c>
      <c r="F655" s="31">
        <v>0.5</v>
      </c>
      <c r="G655" s="31">
        <v>0.6</v>
      </c>
      <c r="H655" s="31">
        <v>0.7</v>
      </c>
      <c r="I655" s="31">
        <v>0.8</v>
      </c>
      <c r="J655" s="31">
        <v>1</v>
      </c>
      <c r="K655" s="31">
        <v>1.1000000000000001</v>
      </c>
      <c r="L655" s="39">
        <v>1.3</v>
      </c>
    </row>
    <row r="656" spans="1:12" ht="18.75" x14ac:dyDescent="0.3">
      <c r="A656" s="35"/>
      <c r="B656" s="28" t="s">
        <v>7</v>
      </c>
      <c r="C656" s="32">
        <v>0.1</v>
      </c>
      <c r="D656" s="31">
        <v>0.2</v>
      </c>
      <c r="E656" s="31">
        <v>0.4</v>
      </c>
      <c r="F656" s="31">
        <v>0.8</v>
      </c>
      <c r="G656" s="31"/>
      <c r="H656" s="31"/>
      <c r="I656" s="31"/>
      <c r="J656" s="31"/>
      <c r="K656" s="31"/>
      <c r="L656" s="39"/>
    </row>
    <row r="657" spans="1:12" x14ac:dyDescent="0.25">
      <c r="A657" s="35" t="s">
        <v>89</v>
      </c>
      <c r="B657" s="17" t="s">
        <v>5</v>
      </c>
      <c r="C657" s="17">
        <f>('NO TOCAR'!$B$9*$C$650)</f>
        <v>441364.13270212727</v>
      </c>
      <c r="D657" s="17">
        <f>('NO TOCAR'!$B$9*$C$650)</f>
        <v>441364.13270212727</v>
      </c>
      <c r="E657" s="17">
        <f>('NO TOCAR'!$B$9*$C$650)</f>
        <v>441364.13270212727</v>
      </c>
      <c r="F657" s="17">
        <f>('NO TOCAR'!$B$9*$C$650)</f>
        <v>441364.13270212727</v>
      </c>
      <c r="G657" s="17">
        <f>('NO TOCAR'!$B$9*$C$650)</f>
        <v>441364.13270212727</v>
      </c>
      <c r="H657" s="17">
        <f>('NO TOCAR'!$B$9*$C$650)</f>
        <v>441364.13270212727</v>
      </c>
      <c r="I657" s="17">
        <f>('NO TOCAR'!$B$9*$C$650)</f>
        <v>441364.13270212727</v>
      </c>
      <c r="J657" s="17">
        <f>('NO TOCAR'!$B$9*$C$650)</f>
        <v>441364.13270212727</v>
      </c>
      <c r="K657" s="17">
        <f>('NO TOCAR'!$B$9*$C$650)</f>
        <v>441364.13270212727</v>
      </c>
      <c r="L657" s="36">
        <f>('NO TOCAR'!$B$9*$C$650)</f>
        <v>441364.13270212727</v>
      </c>
    </row>
    <row r="658" spans="1:12" x14ac:dyDescent="0.25">
      <c r="A658" s="35" t="s">
        <v>91</v>
      </c>
      <c r="B658" s="17" t="s">
        <v>6</v>
      </c>
      <c r="C658" s="17">
        <f>C657*C655</f>
        <v>88272.826540425463</v>
      </c>
      <c r="D658" s="17">
        <f>D657*D655</f>
        <v>132409.23981063819</v>
      </c>
      <c r="E658" s="17">
        <f t="shared" ref="E658:L658" si="216">E657*E655</f>
        <v>176545.65308085093</v>
      </c>
      <c r="F658" s="17">
        <f t="shared" si="216"/>
        <v>220682.06635106364</v>
      </c>
      <c r="G658" s="17">
        <f t="shared" si="216"/>
        <v>264818.47962127638</v>
      </c>
      <c r="H658" s="17">
        <f t="shared" si="216"/>
        <v>308954.89289148909</v>
      </c>
      <c r="I658" s="17">
        <f t="shared" si="216"/>
        <v>353091.30616170185</v>
      </c>
      <c r="J658" s="17">
        <f t="shared" si="216"/>
        <v>441364.13270212727</v>
      </c>
      <c r="K658" s="17">
        <f t="shared" si="216"/>
        <v>485500.54597234004</v>
      </c>
      <c r="L658" s="36">
        <f t="shared" si="216"/>
        <v>573773.37251276546</v>
      </c>
    </row>
    <row r="659" spans="1:12" x14ac:dyDescent="0.25">
      <c r="A659" s="35" t="s">
        <v>90</v>
      </c>
      <c r="B659" s="17" t="s">
        <v>7</v>
      </c>
      <c r="C659" s="17">
        <f>C657*$C$8</f>
        <v>44136.413270212732</v>
      </c>
      <c r="D659" s="17">
        <f t="shared" ref="D659:L659" si="217">D657*$C$8</f>
        <v>44136.413270212732</v>
      </c>
      <c r="E659" s="17">
        <f t="shared" si="217"/>
        <v>44136.413270212732</v>
      </c>
      <c r="F659" s="17">
        <f t="shared" si="217"/>
        <v>44136.413270212732</v>
      </c>
      <c r="G659" s="17">
        <f t="shared" si="217"/>
        <v>44136.413270212732</v>
      </c>
      <c r="H659" s="17">
        <f t="shared" si="217"/>
        <v>44136.413270212732</v>
      </c>
      <c r="I659" s="17">
        <f t="shared" si="217"/>
        <v>44136.413270212732</v>
      </c>
      <c r="J659" s="17">
        <f t="shared" si="217"/>
        <v>44136.413270212732</v>
      </c>
      <c r="K659" s="17">
        <f t="shared" si="217"/>
        <v>44136.413270212732</v>
      </c>
      <c r="L659" s="36">
        <f t="shared" si="217"/>
        <v>44136.413270212732</v>
      </c>
    </row>
    <row r="660" spans="1:12" x14ac:dyDescent="0.25">
      <c r="A660" s="35" t="s">
        <v>92</v>
      </c>
      <c r="B660" s="17" t="s">
        <v>8</v>
      </c>
      <c r="C660" s="17">
        <f>'NO TOCAR'!$B$11</f>
        <v>237785.294016</v>
      </c>
      <c r="D660" s="17">
        <f>C660+'NO TOCAR'!$B$13</f>
        <v>248593.70678400001</v>
      </c>
      <c r="E660" s="17">
        <f>D660+'NO TOCAR'!$B$13</f>
        <v>259402.11955200002</v>
      </c>
      <c r="F660" s="17">
        <f>E660+'NO TOCAR'!$B$13</f>
        <v>270210.53232</v>
      </c>
      <c r="G660" s="17">
        <f>F660+'NO TOCAR'!$B$13</f>
        <v>281018.94508799998</v>
      </c>
      <c r="H660" s="17">
        <f>G660+'NO TOCAR'!$B$13</f>
        <v>291827.35785599996</v>
      </c>
      <c r="I660" s="17">
        <f>H660+'NO TOCAR'!$B$13</f>
        <v>302635.77062399994</v>
      </c>
      <c r="J660" s="17">
        <f>I660+'NO TOCAR'!$B$13+'NO TOCAR'!$B$13</f>
        <v>324252.5961599999</v>
      </c>
      <c r="K660" s="17">
        <f>J660+'NO TOCAR'!$B$13</f>
        <v>335061.00892799988</v>
      </c>
      <c r="L660" s="36">
        <f>K660+'NO TOCAR'!$B$13+'NO TOCAR'!$B$13</f>
        <v>356677.83446399984</v>
      </c>
    </row>
    <row r="661" spans="1:12" x14ac:dyDescent="0.25">
      <c r="A661" s="35"/>
      <c r="B661" s="17" t="s">
        <v>9</v>
      </c>
      <c r="C661" s="17">
        <f>(C660+C659+C658+C657)*$E$8</f>
        <v>324623.46661150618</v>
      </c>
      <c r="D661" s="17">
        <f t="shared" ref="D661:L661" si="218">(D660+D659+D658+D657)*$E$8</f>
        <v>346601.3970267913</v>
      </c>
      <c r="E661" s="17">
        <f t="shared" si="218"/>
        <v>368579.32744207635</v>
      </c>
      <c r="F661" s="17">
        <f t="shared" si="218"/>
        <v>390557.25785736146</v>
      </c>
      <c r="G661" s="17">
        <f t="shared" si="218"/>
        <v>412535.18827264657</v>
      </c>
      <c r="H661" s="17">
        <f t="shared" si="218"/>
        <v>434513.11868793168</v>
      </c>
      <c r="I661" s="17">
        <f t="shared" si="218"/>
        <v>456491.04910321673</v>
      </c>
      <c r="J661" s="17">
        <f t="shared" si="218"/>
        <v>500446.90993378684</v>
      </c>
      <c r="K661" s="17">
        <f t="shared" si="218"/>
        <v>522424.84034907195</v>
      </c>
      <c r="L661" s="36">
        <f t="shared" si="218"/>
        <v>566380.70117964211</v>
      </c>
    </row>
    <row r="662" spans="1:12" x14ac:dyDescent="0.25">
      <c r="A662" s="35"/>
      <c r="B662" s="17" t="s">
        <v>10</v>
      </c>
      <c r="C662" s="17">
        <f>'NO TOCAR'!$E$4</f>
        <v>16450</v>
      </c>
      <c r="D662" s="17">
        <f>'NO TOCAR'!$E$4</f>
        <v>16450</v>
      </c>
      <c r="E662" s="17">
        <f>'NO TOCAR'!$E$4</f>
        <v>16450</v>
      </c>
      <c r="F662" s="17">
        <f>'NO TOCAR'!$E$4</f>
        <v>16450</v>
      </c>
      <c r="G662" s="17">
        <f>'NO TOCAR'!$E$4</f>
        <v>16450</v>
      </c>
      <c r="H662" s="17">
        <f>'NO TOCAR'!$E$4</f>
        <v>16450</v>
      </c>
      <c r="I662" s="17">
        <f>'NO TOCAR'!$E$4</f>
        <v>16450</v>
      </c>
      <c r="J662" s="17">
        <f>'NO TOCAR'!$E$4</f>
        <v>16450</v>
      </c>
      <c r="K662" s="17">
        <f>'NO TOCAR'!$E$4</f>
        <v>16450</v>
      </c>
      <c r="L662" s="36">
        <f>'NO TOCAR'!$E$4</f>
        <v>16450</v>
      </c>
    </row>
    <row r="663" spans="1:12" x14ac:dyDescent="0.25">
      <c r="A663" s="35"/>
      <c r="B663" s="17" t="s">
        <v>11</v>
      </c>
      <c r="C663" s="17">
        <f>'NO TOCAR'!$B$15</f>
        <v>26911.909727999999</v>
      </c>
      <c r="D663" s="17">
        <f>'NO TOCAR'!$B$15</f>
        <v>26911.909727999999</v>
      </c>
      <c r="E663" s="17">
        <f>'NO TOCAR'!$B$15</f>
        <v>26911.909727999999</v>
      </c>
      <c r="F663" s="17">
        <f>'NO TOCAR'!$B$15</f>
        <v>26911.909727999999</v>
      </c>
      <c r="G663" s="17">
        <f>'NO TOCAR'!$B$15</f>
        <v>26911.909727999999</v>
      </c>
      <c r="H663" s="17">
        <f>'NO TOCAR'!$B$15</f>
        <v>26911.909727999999</v>
      </c>
      <c r="I663" s="17">
        <f>'NO TOCAR'!$B$15</f>
        <v>26911.909727999999</v>
      </c>
      <c r="J663" s="17">
        <f>'NO TOCAR'!$B$15</f>
        <v>26911.909727999999</v>
      </c>
      <c r="K663" s="17">
        <f>'NO TOCAR'!$B$15</f>
        <v>26911.909727999999</v>
      </c>
      <c r="L663" s="36">
        <f>'NO TOCAR'!$B$15</f>
        <v>26911.909727999999</v>
      </c>
    </row>
    <row r="664" spans="1:12" x14ac:dyDescent="0.25">
      <c r="A664" s="35"/>
      <c r="B664" s="17" t="s">
        <v>12</v>
      </c>
      <c r="C664" s="17">
        <f>'NO TOCAR'!$F$4</f>
        <v>6397.22</v>
      </c>
      <c r="D664" s="17">
        <f>'NO TOCAR'!$F$4</f>
        <v>6397.22</v>
      </c>
      <c r="E664" s="17">
        <f>'NO TOCAR'!$F$4</f>
        <v>6397.22</v>
      </c>
      <c r="F664" s="17">
        <f>'NO TOCAR'!$F$4</f>
        <v>6397.22</v>
      </c>
      <c r="G664" s="17">
        <f>'NO TOCAR'!$F$4</f>
        <v>6397.22</v>
      </c>
      <c r="H664" s="17">
        <f>'NO TOCAR'!$F$4</f>
        <v>6397.22</v>
      </c>
      <c r="I664" s="17">
        <f>'NO TOCAR'!$F$4</f>
        <v>6397.22</v>
      </c>
      <c r="J664" s="17">
        <f>'NO TOCAR'!$F$4</f>
        <v>6397.22</v>
      </c>
      <c r="K664" s="17">
        <f>'NO TOCAR'!$F$4</f>
        <v>6397.22</v>
      </c>
      <c r="L664" s="36">
        <f>'NO TOCAR'!$F$4</f>
        <v>6397.22</v>
      </c>
    </row>
    <row r="665" spans="1:12" x14ac:dyDescent="0.25">
      <c r="A665" s="35"/>
      <c r="B665" s="17" t="s">
        <v>13</v>
      </c>
      <c r="C665" s="17">
        <f>'NO TOCAR'!$B$17</f>
        <v>131933.68358400001</v>
      </c>
      <c r="D665" s="17">
        <f>'NO TOCAR'!$D$17</f>
        <v>61258.168511999997</v>
      </c>
      <c r="E665" s="17">
        <f>'NO TOCAR'!$F$17</f>
        <v>40722.394176000002</v>
      </c>
      <c r="F665" s="17"/>
      <c r="G665" s="17"/>
      <c r="H665" s="17"/>
      <c r="I665" s="17"/>
      <c r="J665" s="17"/>
      <c r="K665" s="17"/>
      <c r="L665" s="36"/>
    </row>
    <row r="666" spans="1:12" x14ac:dyDescent="0.25">
      <c r="A666" s="35"/>
      <c r="B666" s="17" t="s">
        <v>14</v>
      </c>
      <c r="C666" s="17">
        <f>'NO TOCAR'!$E$5</f>
        <v>12250</v>
      </c>
      <c r="D666" s="17">
        <f>'NO TOCAR'!$E$5</f>
        <v>12250</v>
      </c>
      <c r="E666" s="17">
        <f>'NO TOCAR'!$E$5</f>
        <v>12250</v>
      </c>
      <c r="F666" s="17">
        <f>'NO TOCAR'!$E$5</f>
        <v>12250</v>
      </c>
      <c r="G666" s="17">
        <f>'NO TOCAR'!$E$5</f>
        <v>12250</v>
      </c>
      <c r="H666" s="17">
        <f>'NO TOCAR'!$E$5</f>
        <v>12250</v>
      </c>
      <c r="I666" s="17">
        <f>'NO TOCAR'!$E$5</f>
        <v>12250</v>
      </c>
      <c r="J666" s="17">
        <f>'NO TOCAR'!$E$5</f>
        <v>12250</v>
      </c>
      <c r="K666" s="17">
        <f>'NO TOCAR'!$E$5</f>
        <v>12250</v>
      </c>
      <c r="L666" s="36">
        <f>'NO TOCAR'!$E$5</f>
        <v>12250</v>
      </c>
    </row>
    <row r="667" spans="1:12" x14ac:dyDescent="0.25">
      <c r="A667" s="35"/>
      <c r="B667" s="17" t="s">
        <v>15</v>
      </c>
      <c r="C667" s="17">
        <f>'NO TOCAR'!$B$19</f>
        <v>14429.372854400001</v>
      </c>
      <c r="D667" s="17">
        <f>'NO TOCAR'!$B$19</f>
        <v>14429.372854400001</v>
      </c>
      <c r="E667" s="17">
        <f>'NO TOCAR'!$B$19</f>
        <v>14429.372854400001</v>
      </c>
      <c r="F667" s="17">
        <f>'NO TOCAR'!$B$19</f>
        <v>14429.372854400001</v>
      </c>
      <c r="G667" s="17">
        <f>'NO TOCAR'!$B$19</f>
        <v>14429.372854400001</v>
      </c>
      <c r="H667" s="17">
        <f>'NO TOCAR'!$B$19</f>
        <v>14429.372854400001</v>
      </c>
      <c r="I667" s="17">
        <f>'NO TOCAR'!$B$19</f>
        <v>14429.372854400001</v>
      </c>
      <c r="J667" s="17">
        <f>'NO TOCAR'!$B$19</f>
        <v>14429.372854400001</v>
      </c>
      <c r="K667" s="17">
        <f>'NO TOCAR'!$B$19</f>
        <v>14429.372854400001</v>
      </c>
      <c r="L667" s="36">
        <f>'NO TOCAR'!$B$19</f>
        <v>14429.372854400001</v>
      </c>
    </row>
    <row r="668" spans="1:12" x14ac:dyDescent="0.25">
      <c r="A668" s="35"/>
      <c r="B668" s="17" t="s">
        <v>16</v>
      </c>
      <c r="C668" s="17">
        <f>'NO TOCAR'!$B$21</f>
        <v>72852.823583999998</v>
      </c>
      <c r="D668" s="17">
        <f>'NO TOCAR'!$B$21</f>
        <v>72852.823583999998</v>
      </c>
      <c r="E668" s="17">
        <f>'NO TOCAR'!$B$21</f>
        <v>72852.823583999998</v>
      </c>
      <c r="F668" s="17">
        <f>'NO TOCAR'!$B$21</f>
        <v>72852.823583999998</v>
      </c>
      <c r="G668" s="17">
        <f>'NO TOCAR'!$B$21</f>
        <v>72852.823583999998</v>
      </c>
      <c r="H668" s="17">
        <f>'NO TOCAR'!$B$21</f>
        <v>72852.823583999998</v>
      </c>
      <c r="I668" s="17">
        <f>'NO TOCAR'!$B$21</f>
        <v>72852.823583999998</v>
      </c>
      <c r="J668" s="17">
        <f>'NO TOCAR'!$B$21</f>
        <v>72852.823583999998</v>
      </c>
      <c r="K668" s="17">
        <f>'NO TOCAR'!$B$21</f>
        <v>72852.823583999998</v>
      </c>
      <c r="L668" s="36">
        <f>'NO TOCAR'!$B$21</f>
        <v>72852.823583999998</v>
      </c>
    </row>
    <row r="669" spans="1:12" x14ac:dyDescent="0.25">
      <c r="A669" s="35"/>
      <c r="B669" s="33" t="s">
        <v>17</v>
      </c>
      <c r="C669" s="33">
        <f>SUM(C657:C668)</f>
        <v>1417407.1428906713</v>
      </c>
      <c r="D669" s="33">
        <f t="shared" ref="D669:L669" si="219">SUM(D657:D668)</f>
        <v>1423654.3842721693</v>
      </c>
      <c r="E669" s="33">
        <f t="shared" si="219"/>
        <v>1480041.3663896671</v>
      </c>
      <c r="F669" s="33">
        <f t="shared" si="219"/>
        <v>1516241.7286671647</v>
      </c>
      <c r="G669" s="33">
        <f t="shared" si="219"/>
        <v>1593164.485120663</v>
      </c>
      <c r="H669" s="33">
        <f t="shared" si="219"/>
        <v>1670087.2415741608</v>
      </c>
      <c r="I669" s="33">
        <f t="shared" si="219"/>
        <v>1747009.9980276586</v>
      </c>
      <c r="J669" s="33">
        <f t="shared" si="219"/>
        <v>1900855.5109346537</v>
      </c>
      <c r="K669" s="33">
        <f t="shared" si="219"/>
        <v>1977778.267388152</v>
      </c>
      <c r="L669" s="40">
        <f t="shared" si="219"/>
        <v>2131623.7802951471</v>
      </c>
    </row>
    <row r="670" spans="1:12" x14ac:dyDescent="0.25">
      <c r="A670" s="35"/>
      <c r="B670" s="17" t="s">
        <v>18</v>
      </c>
      <c r="C670" s="17">
        <f>(C665+C664+C663+C662+C661+C660+C659+C658+C657)*21%</f>
        <v>276753.73875497706</v>
      </c>
      <c r="D670" s="17">
        <f t="shared" ref="D670:L670" si="220">(D665+D664+D663+D662+D661+D660+D659+D658+D657)*21%</f>
        <v>278065.65944509156</v>
      </c>
      <c r="E670" s="17">
        <f t="shared" si="220"/>
        <v>289906.92568976613</v>
      </c>
      <c r="F670" s="17">
        <f t="shared" si="220"/>
        <v>297509.00176804065</v>
      </c>
      <c r="G670" s="17">
        <f t="shared" si="220"/>
        <v>313662.78062327526</v>
      </c>
      <c r="H670" s="17">
        <f t="shared" si="220"/>
        <v>329816.55947850976</v>
      </c>
      <c r="I670" s="17">
        <f t="shared" si="220"/>
        <v>345970.33833374432</v>
      </c>
      <c r="J670" s="17">
        <f t="shared" si="220"/>
        <v>378277.89604421332</v>
      </c>
      <c r="K670" s="17">
        <f t="shared" si="220"/>
        <v>394431.67489944788</v>
      </c>
      <c r="L670" s="36">
        <f t="shared" si="220"/>
        <v>426739.23260991694</v>
      </c>
    </row>
    <row r="671" spans="1:12" x14ac:dyDescent="0.25">
      <c r="A671" s="35"/>
      <c r="B671" s="17" t="s">
        <v>19</v>
      </c>
      <c r="C671" s="17">
        <f>(C665+C664+C663+C662+C661+C660+C659+C658+C657)*7%</f>
        <v>92251.246251659031</v>
      </c>
      <c r="D671" s="17">
        <f t="shared" ref="D671:L671" si="221">(D665+D664+D663+D662+D661+D660+D659+D658+D657)*7%</f>
        <v>92688.553148363877</v>
      </c>
      <c r="E671" s="17">
        <f t="shared" si="221"/>
        <v>96635.641896588728</v>
      </c>
      <c r="F671" s="17">
        <f t="shared" si="221"/>
        <v>99169.667256013563</v>
      </c>
      <c r="G671" s="17">
        <f t="shared" si="221"/>
        <v>104554.26020775843</v>
      </c>
      <c r="H671" s="17">
        <f t="shared" si="221"/>
        <v>109938.85315950327</v>
      </c>
      <c r="I671" s="17">
        <f t="shared" si="221"/>
        <v>115323.44611124812</v>
      </c>
      <c r="J671" s="17">
        <f t="shared" si="221"/>
        <v>126092.6320147378</v>
      </c>
      <c r="K671" s="17">
        <f t="shared" si="221"/>
        <v>131477.22496648264</v>
      </c>
      <c r="L671" s="36">
        <f t="shared" si="221"/>
        <v>142246.41086997234</v>
      </c>
    </row>
    <row r="672" spans="1:12" x14ac:dyDescent="0.25">
      <c r="A672" s="35"/>
      <c r="B672" s="17" t="s">
        <v>20</v>
      </c>
      <c r="C672" s="17">
        <f>'NO TOCAR'!$B$22</f>
        <v>1429.82</v>
      </c>
      <c r="D672" s="17">
        <f>'NO TOCAR'!$B$22</f>
        <v>1429.82</v>
      </c>
      <c r="E672" s="17">
        <f>'NO TOCAR'!$B$22</f>
        <v>1429.82</v>
      </c>
      <c r="F672" s="17">
        <f>'NO TOCAR'!$B$22</f>
        <v>1429.82</v>
      </c>
      <c r="G672" s="17">
        <f>'NO TOCAR'!$B$22</f>
        <v>1429.82</v>
      </c>
      <c r="H672" s="17">
        <f>'NO TOCAR'!$B$22</f>
        <v>1429.82</v>
      </c>
      <c r="I672" s="17">
        <f>'NO TOCAR'!$B$22</f>
        <v>1429.82</v>
      </c>
      <c r="J672" s="17">
        <f>'NO TOCAR'!$B$22</f>
        <v>1429.82</v>
      </c>
      <c r="K672" s="17">
        <f>'NO TOCAR'!$B$22</f>
        <v>1429.82</v>
      </c>
      <c r="L672" s="36">
        <f>'NO TOCAR'!$B$22</f>
        <v>1429.82</v>
      </c>
    </row>
    <row r="673" spans="1:12" x14ac:dyDescent="0.25">
      <c r="A673" s="35"/>
      <c r="B673" s="17" t="s">
        <v>220</v>
      </c>
      <c r="C673" s="17">
        <f>(C657+C658+C659+C660+C661+C662+C663+C664+C665)*1%</f>
        <v>13178.749464522714</v>
      </c>
      <c r="D673" s="17">
        <f t="shared" ref="D673:L673" si="222">(D657+D658+D659+D660+D661+D662+D663+D664+D665)*1%</f>
        <v>13241.221878337696</v>
      </c>
      <c r="E673" s="17">
        <f t="shared" si="222"/>
        <v>13805.091699512672</v>
      </c>
      <c r="F673" s="17">
        <f t="shared" si="222"/>
        <v>14167.095322287649</v>
      </c>
      <c r="G673" s="17">
        <f t="shared" si="222"/>
        <v>14936.322886822629</v>
      </c>
      <c r="H673" s="17">
        <f t="shared" si="222"/>
        <v>15705.550451357607</v>
      </c>
      <c r="I673" s="17">
        <f t="shared" si="222"/>
        <v>16474.778015892585</v>
      </c>
      <c r="J673" s="17">
        <f t="shared" si="222"/>
        <v>18013.233144962538</v>
      </c>
      <c r="K673" s="17">
        <f t="shared" si="222"/>
        <v>18782.460709497518</v>
      </c>
      <c r="L673" s="17">
        <f t="shared" si="222"/>
        <v>20320.915838567475</v>
      </c>
    </row>
    <row r="674" spans="1:12" x14ac:dyDescent="0.25">
      <c r="A674" s="35"/>
      <c r="B674" s="33" t="s">
        <v>22</v>
      </c>
      <c r="C674" s="33">
        <f>SUM(C670:C673)</f>
        <v>383613.55447115883</v>
      </c>
      <c r="D674" s="33">
        <f t="shared" ref="D674:L674" si="223">SUM(D670:D673)</f>
        <v>385425.25447179313</v>
      </c>
      <c r="E674" s="33">
        <f t="shared" si="223"/>
        <v>401777.47928586754</v>
      </c>
      <c r="F674" s="33">
        <f t="shared" si="223"/>
        <v>412275.58434634184</v>
      </c>
      <c r="G674" s="33">
        <f t="shared" si="223"/>
        <v>434583.18371785636</v>
      </c>
      <c r="H674" s="33">
        <f t="shared" si="223"/>
        <v>456890.78308937064</v>
      </c>
      <c r="I674" s="33">
        <f t="shared" si="223"/>
        <v>479198.38246088504</v>
      </c>
      <c r="J674" s="33">
        <f t="shared" si="223"/>
        <v>523813.58120391367</v>
      </c>
      <c r="K674" s="33">
        <f t="shared" si="223"/>
        <v>546121.18057542806</v>
      </c>
      <c r="L674" s="33">
        <f t="shared" si="223"/>
        <v>590736.37931845663</v>
      </c>
    </row>
    <row r="675" spans="1:12" x14ac:dyDescent="0.25">
      <c r="A675" s="35"/>
      <c r="B675" s="50" t="s">
        <v>21</v>
      </c>
      <c r="C675" s="50">
        <f>C669-C674</f>
        <v>1033793.5884195124</v>
      </c>
      <c r="D675" s="50">
        <f t="shared" ref="D675:L675" si="224">D669-D674</f>
        <v>1038229.1298003762</v>
      </c>
      <c r="E675" s="50">
        <f t="shared" si="224"/>
        <v>1078263.8871037997</v>
      </c>
      <c r="F675" s="50">
        <f t="shared" si="224"/>
        <v>1103966.1443208228</v>
      </c>
      <c r="G675" s="50">
        <f t="shared" si="224"/>
        <v>1158581.3014028065</v>
      </c>
      <c r="H675" s="50">
        <f t="shared" si="224"/>
        <v>1213196.4584847901</v>
      </c>
      <c r="I675" s="50">
        <f t="shared" si="224"/>
        <v>1267811.6155667736</v>
      </c>
      <c r="J675" s="50">
        <f t="shared" si="224"/>
        <v>1377041.9297307399</v>
      </c>
      <c r="K675" s="50">
        <f t="shared" si="224"/>
        <v>1431657.0868127239</v>
      </c>
      <c r="L675" s="51">
        <f t="shared" si="224"/>
        <v>1540887.4009766905</v>
      </c>
    </row>
    <row r="676" spans="1:12" x14ac:dyDescent="0.25">
      <c r="A676" s="35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36"/>
    </row>
    <row r="677" spans="1:12" x14ac:dyDescent="0.25">
      <c r="A677" s="35"/>
      <c r="B677" s="28" t="s">
        <v>0</v>
      </c>
      <c r="C677" s="29">
        <v>1196.76</v>
      </c>
      <c r="D677" s="17"/>
      <c r="E677" s="17"/>
      <c r="F677" s="17"/>
      <c r="G677" s="17"/>
      <c r="H677" s="17"/>
      <c r="I677" s="17"/>
      <c r="J677" s="17"/>
      <c r="K677" s="17"/>
      <c r="L677" s="36"/>
    </row>
    <row r="678" spans="1:12" x14ac:dyDescent="0.25">
      <c r="A678" s="37" t="s">
        <v>147</v>
      </c>
      <c r="B678" s="30" t="s">
        <v>169</v>
      </c>
      <c r="C678" s="30" t="s">
        <v>170</v>
      </c>
      <c r="D678" s="30" t="s">
        <v>171</v>
      </c>
      <c r="E678" s="30" t="s">
        <v>172</v>
      </c>
      <c r="F678" s="17"/>
      <c r="G678" s="17"/>
      <c r="H678" s="17"/>
      <c r="I678" s="17"/>
      <c r="J678" s="17"/>
      <c r="K678" s="17"/>
      <c r="L678" s="36"/>
    </row>
    <row r="679" spans="1:12" x14ac:dyDescent="0.25">
      <c r="A679" s="37" t="s">
        <v>1</v>
      </c>
      <c r="B679" s="30">
        <v>25</v>
      </c>
      <c r="C679" s="30">
        <v>25</v>
      </c>
      <c r="D679" s="30">
        <v>25</v>
      </c>
      <c r="E679" s="30">
        <v>25</v>
      </c>
      <c r="F679" s="17"/>
      <c r="G679" s="17"/>
      <c r="H679" s="17"/>
      <c r="I679" s="17"/>
      <c r="J679" s="17"/>
      <c r="K679" s="17"/>
      <c r="L679" s="36"/>
    </row>
    <row r="680" spans="1:12" x14ac:dyDescent="0.25">
      <c r="A680" s="35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36"/>
    </row>
    <row r="681" spans="1:12" x14ac:dyDescent="0.25">
      <c r="A681" s="35"/>
      <c r="B681" s="28" t="s">
        <v>3</v>
      </c>
      <c r="C681" s="17">
        <v>4</v>
      </c>
      <c r="D681" s="17">
        <v>6</v>
      </c>
      <c r="E681" s="17">
        <v>9</v>
      </c>
      <c r="F681" s="17">
        <v>11</v>
      </c>
      <c r="G681" s="17">
        <v>14</v>
      </c>
      <c r="H681" s="17">
        <v>16</v>
      </c>
      <c r="I681" s="17">
        <v>19</v>
      </c>
      <c r="J681" s="17">
        <v>21</v>
      </c>
      <c r="K681" s="17">
        <v>23</v>
      </c>
      <c r="L681" s="36" t="s">
        <v>4</v>
      </c>
    </row>
    <row r="682" spans="1:12" x14ac:dyDescent="0.25">
      <c r="A682" s="35" t="s">
        <v>54</v>
      </c>
      <c r="B682" s="28" t="s">
        <v>2</v>
      </c>
      <c r="C682" s="31">
        <v>0.2</v>
      </c>
      <c r="D682" s="31">
        <v>0.3</v>
      </c>
      <c r="E682" s="31">
        <v>0.4</v>
      </c>
      <c r="F682" s="31">
        <v>0.5</v>
      </c>
      <c r="G682" s="31">
        <v>0.6</v>
      </c>
      <c r="H682" s="31">
        <v>0.7</v>
      </c>
      <c r="I682" s="31">
        <v>0.8</v>
      </c>
      <c r="J682" s="31">
        <v>1</v>
      </c>
      <c r="K682" s="31">
        <v>1.1000000000000001</v>
      </c>
      <c r="L682" s="39">
        <v>1.3</v>
      </c>
    </row>
    <row r="683" spans="1:12" ht="18.75" x14ac:dyDescent="0.3">
      <c r="A683" s="35"/>
      <c r="B683" s="28" t="s">
        <v>7</v>
      </c>
      <c r="C683" s="31">
        <v>0.1</v>
      </c>
      <c r="D683" s="32">
        <v>0.2</v>
      </c>
      <c r="E683" s="31">
        <v>0.4</v>
      </c>
      <c r="F683" s="31">
        <v>0.8</v>
      </c>
      <c r="G683" s="31"/>
      <c r="H683" s="31"/>
      <c r="I683" s="31"/>
      <c r="J683" s="31"/>
      <c r="K683" s="31"/>
      <c r="L683" s="39"/>
    </row>
    <row r="684" spans="1:12" x14ac:dyDescent="0.25">
      <c r="A684" s="35" t="s">
        <v>89</v>
      </c>
      <c r="B684" s="17" t="s">
        <v>5</v>
      </c>
      <c r="C684" s="17">
        <f>('NO TOCAR'!$B$9*$C$650)</f>
        <v>441364.13270212727</v>
      </c>
      <c r="D684" s="17">
        <f>('NO TOCAR'!$B$9*$C$650)</f>
        <v>441364.13270212727</v>
      </c>
      <c r="E684" s="17">
        <f>('NO TOCAR'!$B$9*$C$650)</f>
        <v>441364.13270212727</v>
      </c>
      <c r="F684" s="17">
        <f>('NO TOCAR'!$B$9*$C$650)</f>
        <v>441364.13270212727</v>
      </c>
      <c r="G684" s="17">
        <f>('NO TOCAR'!$B$9*$C$650)</f>
        <v>441364.13270212727</v>
      </c>
      <c r="H684" s="17">
        <f>('NO TOCAR'!$B$9*$C$650)</f>
        <v>441364.13270212727</v>
      </c>
      <c r="I684" s="17">
        <f>('NO TOCAR'!$B$9*$C$650)</f>
        <v>441364.13270212727</v>
      </c>
      <c r="J684" s="17">
        <f>('NO TOCAR'!$B$9*$C$650)</f>
        <v>441364.13270212727</v>
      </c>
      <c r="K684" s="17">
        <f>('NO TOCAR'!$B$9*$C$650)</f>
        <v>441364.13270212727</v>
      </c>
      <c r="L684" s="36">
        <f>('NO TOCAR'!$B$9*$C$650)</f>
        <v>441364.13270212727</v>
      </c>
    </row>
    <row r="685" spans="1:12" x14ac:dyDescent="0.25">
      <c r="A685" s="35" t="s">
        <v>91</v>
      </c>
      <c r="B685" s="17" t="s">
        <v>6</v>
      </c>
      <c r="C685" s="17">
        <f>C684*C682</f>
        <v>88272.826540425463</v>
      </c>
      <c r="D685" s="17">
        <f>D684*D682</f>
        <v>132409.23981063819</v>
      </c>
      <c r="E685" s="17">
        <f t="shared" ref="E685:L685" si="225">E684*E682</f>
        <v>176545.65308085093</v>
      </c>
      <c r="F685" s="17">
        <f t="shared" si="225"/>
        <v>220682.06635106364</v>
      </c>
      <c r="G685" s="17">
        <f t="shared" si="225"/>
        <v>264818.47962127638</v>
      </c>
      <c r="H685" s="17">
        <f t="shared" si="225"/>
        <v>308954.89289148909</v>
      </c>
      <c r="I685" s="17">
        <f t="shared" si="225"/>
        <v>353091.30616170185</v>
      </c>
      <c r="J685" s="17">
        <f t="shared" si="225"/>
        <v>441364.13270212727</v>
      </c>
      <c r="K685" s="17">
        <f t="shared" si="225"/>
        <v>485500.54597234004</v>
      </c>
      <c r="L685" s="36">
        <f t="shared" si="225"/>
        <v>573773.37251276546</v>
      </c>
    </row>
    <row r="686" spans="1:12" x14ac:dyDescent="0.25">
      <c r="A686" s="35" t="s">
        <v>90</v>
      </c>
      <c r="B686" s="17" t="s">
        <v>7</v>
      </c>
      <c r="C686" s="17">
        <f>C684*$D$683</f>
        <v>88272.826540425463</v>
      </c>
      <c r="D686" s="17">
        <f t="shared" ref="D686:L686" si="226">D684*$D$683</f>
        <v>88272.826540425463</v>
      </c>
      <c r="E686" s="17">
        <f t="shared" si="226"/>
        <v>88272.826540425463</v>
      </c>
      <c r="F686" s="17">
        <f t="shared" si="226"/>
        <v>88272.826540425463</v>
      </c>
      <c r="G686" s="17">
        <f t="shared" si="226"/>
        <v>88272.826540425463</v>
      </c>
      <c r="H686" s="17">
        <f t="shared" si="226"/>
        <v>88272.826540425463</v>
      </c>
      <c r="I686" s="17">
        <f t="shared" si="226"/>
        <v>88272.826540425463</v>
      </c>
      <c r="J686" s="17">
        <f t="shared" si="226"/>
        <v>88272.826540425463</v>
      </c>
      <c r="K686" s="17">
        <f t="shared" si="226"/>
        <v>88272.826540425463</v>
      </c>
      <c r="L686" s="36">
        <f t="shared" si="226"/>
        <v>88272.826540425463</v>
      </c>
    </row>
    <row r="687" spans="1:12" x14ac:dyDescent="0.25">
      <c r="A687" s="35" t="s">
        <v>92</v>
      </c>
      <c r="B687" s="17" t="s">
        <v>8</v>
      </c>
      <c r="C687" s="17">
        <f>'NO TOCAR'!$B$11</f>
        <v>237785.294016</v>
      </c>
      <c r="D687" s="17">
        <f>C687+'NO TOCAR'!$B$13</f>
        <v>248593.70678400001</v>
      </c>
      <c r="E687" s="17">
        <f>D687+'NO TOCAR'!$B$13</f>
        <v>259402.11955200002</v>
      </c>
      <c r="F687" s="17">
        <f>E687+'NO TOCAR'!$B$13</f>
        <v>270210.53232</v>
      </c>
      <c r="G687" s="17">
        <f>F687+'NO TOCAR'!$B$13</f>
        <v>281018.94508799998</v>
      </c>
      <c r="H687" s="17">
        <f>G687+'NO TOCAR'!$B$13</f>
        <v>291827.35785599996</v>
      </c>
      <c r="I687" s="17">
        <f>H687+'NO TOCAR'!$B$13</f>
        <v>302635.77062399994</v>
      </c>
      <c r="J687" s="17">
        <f>I687+'NO TOCAR'!$B$13+'NO TOCAR'!$B$13</f>
        <v>324252.5961599999</v>
      </c>
      <c r="K687" s="17">
        <f>J687+'NO TOCAR'!$B$13</f>
        <v>335061.00892799988</v>
      </c>
      <c r="L687" s="36">
        <f>K687+'NO TOCAR'!$B$13+'NO TOCAR'!$B$13</f>
        <v>356677.83446399984</v>
      </c>
    </row>
    <row r="688" spans="1:12" x14ac:dyDescent="0.25">
      <c r="A688" s="35"/>
      <c r="B688" s="17" t="s">
        <v>9</v>
      </c>
      <c r="C688" s="17">
        <f>(C687+C686+C685+C684)*$E$8</f>
        <v>342278.03191959136</v>
      </c>
      <c r="D688" s="17">
        <f t="shared" ref="D688:L688" si="227">(D687+D686+D685+D684)*$E$8</f>
        <v>364255.96233487641</v>
      </c>
      <c r="E688" s="17">
        <f t="shared" si="227"/>
        <v>386233.89275016153</v>
      </c>
      <c r="F688" s="17">
        <f t="shared" si="227"/>
        <v>408211.82316544652</v>
      </c>
      <c r="G688" s="17">
        <f t="shared" si="227"/>
        <v>430189.75358073163</v>
      </c>
      <c r="H688" s="17">
        <f t="shared" si="227"/>
        <v>452167.68399601674</v>
      </c>
      <c r="I688" s="17">
        <f t="shared" si="227"/>
        <v>474145.61441130185</v>
      </c>
      <c r="J688" s="17">
        <f t="shared" si="227"/>
        <v>518101.47524187202</v>
      </c>
      <c r="K688" s="17">
        <f t="shared" si="227"/>
        <v>540079.40565715719</v>
      </c>
      <c r="L688" s="36">
        <f t="shared" si="227"/>
        <v>584035.26648772729</v>
      </c>
    </row>
    <row r="689" spans="1:12" x14ac:dyDescent="0.25">
      <c r="A689" s="35"/>
      <c r="B689" s="17" t="s">
        <v>10</v>
      </c>
      <c r="C689" s="17">
        <f>'NO TOCAR'!$E$4</f>
        <v>16450</v>
      </c>
      <c r="D689" s="17">
        <f>'NO TOCAR'!$E$4</f>
        <v>16450</v>
      </c>
      <c r="E689" s="17">
        <f>'NO TOCAR'!$E$4</f>
        <v>16450</v>
      </c>
      <c r="F689" s="17">
        <f>'NO TOCAR'!$E$4</f>
        <v>16450</v>
      </c>
      <c r="G689" s="17">
        <f>'NO TOCAR'!$E$4</f>
        <v>16450</v>
      </c>
      <c r="H689" s="17">
        <f>'NO TOCAR'!$E$4</f>
        <v>16450</v>
      </c>
      <c r="I689" s="17">
        <f>'NO TOCAR'!$E$4</f>
        <v>16450</v>
      </c>
      <c r="J689" s="17">
        <f>'NO TOCAR'!$E$4</f>
        <v>16450</v>
      </c>
      <c r="K689" s="17">
        <f>'NO TOCAR'!$E$4</f>
        <v>16450</v>
      </c>
      <c r="L689" s="36">
        <f>'NO TOCAR'!$E$4</f>
        <v>16450</v>
      </c>
    </row>
    <row r="690" spans="1:12" x14ac:dyDescent="0.25">
      <c r="A690" s="35"/>
      <c r="B690" s="17" t="s">
        <v>11</v>
      </c>
      <c r="C690" s="17">
        <f>'NO TOCAR'!$B$15</f>
        <v>26911.909727999999</v>
      </c>
      <c r="D690" s="17">
        <f>'NO TOCAR'!$B$15</f>
        <v>26911.909727999999</v>
      </c>
      <c r="E690" s="17">
        <f>'NO TOCAR'!$B$15</f>
        <v>26911.909727999999</v>
      </c>
      <c r="F690" s="17">
        <f>'NO TOCAR'!$B$15</f>
        <v>26911.909727999999</v>
      </c>
      <c r="G690" s="17">
        <f>'NO TOCAR'!$B$15</f>
        <v>26911.909727999999</v>
      </c>
      <c r="H690" s="17">
        <f>'NO TOCAR'!$B$15</f>
        <v>26911.909727999999</v>
      </c>
      <c r="I690" s="17">
        <f>'NO TOCAR'!$B$15</f>
        <v>26911.909727999999</v>
      </c>
      <c r="J690" s="17">
        <f>'NO TOCAR'!$B$15</f>
        <v>26911.909727999999</v>
      </c>
      <c r="K690" s="17">
        <f>'NO TOCAR'!$B$15</f>
        <v>26911.909727999999</v>
      </c>
      <c r="L690" s="36">
        <f>'NO TOCAR'!$B$15</f>
        <v>26911.909727999999</v>
      </c>
    </row>
    <row r="691" spans="1:12" x14ac:dyDescent="0.25">
      <c r="A691" s="35"/>
      <c r="B691" s="17" t="s">
        <v>12</v>
      </c>
      <c r="C691" s="17">
        <f>'NO TOCAR'!$F$4</f>
        <v>6397.22</v>
      </c>
      <c r="D691" s="17">
        <f>'NO TOCAR'!$F$4</f>
        <v>6397.22</v>
      </c>
      <c r="E691" s="17">
        <f>'NO TOCAR'!$F$4</f>
        <v>6397.22</v>
      </c>
      <c r="F691" s="17">
        <f>'NO TOCAR'!$F$4</f>
        <v>6397.22</v>
      </c>
      <c r="G691" s="17">
        <f>'NO TOCAR'!$F$4</f>
        <v>6397.22</v>
      </c>
      <c r="H691" s="17">
        <f>'NO TOCAR'!$F$4</f>
        <v>6397.22</v>
      </c>
      <c r="I691" s="17">
        <f>'NO TOCAR'!$F$4</f>
        <v>6397.22</v>
      </c>
      <c r="J691" s="17">
        <f>'NO TOCAR'!$F$4</f>
        <v>6397.22</v>
      </c>
      <c r="K691" s="17">
        <f>'NO TOCAR'!$F$4</f>
        <v>6397.22</v>
      </c>
      <c r="L691" s="36">
        <f>'NO TOCAR'!$F$4</f>
        <v>6397.22</v>
      </c>
    </row>
    <row r="692" spans="1:12" x14ac:dyDescent="0.25">
      <c r="A692" s="35"/>
      <c r="B692" s="17" t="s">
        <v>13</v>
      </c>
      <c r="C692" s="17">
        <f>'NO TOCAR'!$B$17</f>
        <v>131933.68358400001</v>
      </c>
      <c r="D692" s="17">
        <f>'NO TOCAR'!$D$17</f>
        <v>61258.168511999997</v>
      </c>
      <c r="E692" s="17">
        <f>'NO TOCAR'!$F$17</f>
        <v>40722.394176000002</v>
      </c>
      <c r="F692" s="17"/>
      <c r="G692" s="17"/>
      <c r="H692" s="17"/>
      <c r="I692" s="17"/>
      <c r="J692" s="17"/>
      <c r="K692" s="17"/>
      <c r="L692" s="36"/>
    </row>
    <row r="693" spans="1:12" x14ac:dyDescent="0.25">
      <c r="A693" s="35"/>
      <c r="B693" s="17" t="s">
        <v>14</v>
      </c>
      <c r="C693" s="17">
        <f>'NO TOCAR'!$E$5</f>
        <v>12250</v>
      </c>
      <c r="D693" s="17">
        <f>'NO TOCAR'!$E$5</f>
        <v>12250</v>
      </c>
      <c r="E693" s="17">
        <f>'NO TOCAR'!$E$5</f>
        <v>12250</v>
      </c>
      <c r="F693" s="17">
        <f>'NO TOCAR'!$E$5</f>
        <v>12250</v>
      </c>
      <c r="G693" s="17">
        <f>'NO TOCAR'!$E$5</f>
        <v>12250</v>
      </c>
      <c r="H693" s="17">
        <f>'NO TOCAR'!$E$5</f>
        <v>12250</v>
      </c>
      <c r="I693" s="17">
        <f>'NO TOCAR'!$E$5</f>
        <v>12250</v>
      </c>
      <c r="J693" s="17">
        <f>'NO TOCAR'!$E$5</f>
        <v>12250</v>
      </c>
      <c r="K693" s="17">
        <f>'NO TOCAR'!$E$5</f>
        <v>12250</v>
      </c>
      <c r="L693" s="36">
        <f>'NO TOCAR'!$E$5</f>
        <v>12250</v>
      </c>
    </row>
    <row r="694" spans="1:12" x14ac:dyDescent="0.25">
      <c r="A694" s="35"/>
      <c r="B694" s="17" t="s">
        <v>15</v>
      </c>
      <c r="C694" s="17">
        <f>'NO TOCAR'!$B$19</f>
        <v>14429.372854400001</v>
      </c>
      <c r="D694" s="17">
        <f>'NO TOCAR'!$B$19</f>
        <v>14429.372854400001</v>
      </c>
      <c r="E694" s="17">
        <f>'NO TOCAR'!$B$19</f>
        <v>14429.372854400001</v>
      </c>
      <c r="F694" s="17">
        <f>'NO TOCAR'!$B$19</f>
        <v>14429.372854400001</v>
      </c>
      <c r="G694" s="17">
        <f>'NO TOCAR'!$B$19</f>
        <v>14429.372854400001</v>
      </c>
      <c r="H694" s="17">
        <f>'NO TOCAR'!$B$19</f>
        <v>14429.372854400001</v>
      </c>
      <c r="I694" s="17">
        <f>'NO TOCAR'!$B$19</f>
        <v>14429.372854400001</v>
      </c>
      <c r="J694" s="17">
        <f>'NO TOCAR'!$B$19</f>
        <v>14429.372854400001</v>
      </c>
      <c r="K694" s="17">
        <f>'NO TOCAR'!$B$19</f>
        <v>14429.372854400001</v>
      </c>
      <c r="L694" s="36">
        <f>'NO TOCAR'!$B$19</f>
        <v>14429.372854400001</v>
      </c>
    </row>
    <row r="695" spans="1:12" x14ac:dyDescent="0.25">
      <c r="A695" s="35"/>
      <c r="B695" s="17" t="s">
        <v>16</v>
      </c>
      <c r="C695" s="17">
        <f>'NO TOCAR'!$B$21</f>
        <v>72852.823583999998</v>
      </c>
      <c r="D695" s="17">
        <f>'NO TOCAR'!$B$21</f>
        <v>72852.823583999998</v>
      </c>
      <c r="E695" s="17">
        <f>'NO TOCAR'!$B$21</f>
        <v>72852.823583999998</v>
      </c>
      <c r="F695" s="17">
        <f>'NO TOCAR'!$B$21</f>
        <v>72852.823583999998</v>
      </c>
      <c r="G695" s="17">
        <f>'NO TOCAR'!$B$21</f>
        <v>72852.823583999998</v>
      </c>
      <c r="H695" s="17">
        <f>'NO TOCAR'!$B$21</f>
        <v>72852.823583999998</v>
      </c>
      <c r="I695" s="17">
        <f>'NO TOCAR'!$B$21</f>
        <v>72852.823583999998</v>
      </c>
      <c r="J695" s="17">
        <f>'NO TOCAR'!$B$21</f>
        <v>72852.823583999998</v>
      </c>
      <c r="K695" s="17">
        <f>'NO TOCAR'!$B$21</f>
        <v>72852.823583999998</v>
      </c>
      <c r="L695" s="36">
        <f>'NO TOCAR'!$B$21</f>
        <v>72852.823583999998</v>
      </c>
    </row>
    <row r="696" spans="1:12" x14ac:dyDescent="0.25">
      <c r="A696" s="35"/>
      <c r="B696" s="33" t="s">
        <v>17</v>
      </c>
      <c r="C696" s="33">
        <f>SUM(C684:C695)</f>
        <v>1479198.1214689692</v>
      </c>
      <c r="D696" s="33">
        <f t="shared" ref="D696:L696" si="228">SUM(D684:D695)</f>
        <v>1485445.3628504672</v>
      </c>
      <c r="E696" s="33">
        <f t="shared" si="228"/>
        <v>1541832.344967965</v>
      </c>
      <c r="F696" s="33">
        <f t="shared" si="228"/>
        <v>1578032.7072454626</v>
      </c>
      <c r="G696" s="33">
        <f t="shared" si="228"/>
        <v>1654955.4636989604</v>
      </c>
      <c r="H696" s="33">
        <f t="shared" si="228"/>
        <v>1731878.2201524582</v>
      </c>
      <c r="I696" s="33">
        <f t="shared" si="228"/>
        <v>1808800.9766059564</v>
      </c>
      <c r="J696" s="33">
        <f t="shared" si="228"/>
        <v>1962646.4895129516</v>
      </c>
      <c r="K696" s="33">
        <f t="shared" si="228"/>
        <v>2039569.2459664498</v>
      </c>
      <c r="L696" s="40">
        <f t="shared" si="228"/>
        <v>2193414.758873445</v>
      </c>
    </row>
    <row r="697" spans="1:12" x14ac:dyDescent="0.25">
      <c r="A697" s="35"/>
      <c r="B697" s="17" t="s">
        <v>18</v>
      </c>
      <c r="C697" s="17">
        <f>(C692+C691+C690+C689+C688+C687+C686+C685+C684)*21%</f>
        <v>289729.84425641957</v>
      </c>
      <c r="D697" s="17">
        <f t="shared" ref="D697:L697" si="229">(D692+D691+D690+D689+D688+D687+D686+D685+D684)*21%</f>
        <v>291041.76494653412</v>
      </c>
      <c r="E697" s="17">
        <f t="shared" si="229"/>
        <v>302883.03119120869</v>
      </c>
      <c r="F697" s="17">
        <f t="shared" si="229"/>
        <v>310485.10726948321</v>
      </c>
      <c r="G697" s="17">
        <f t="shared" si="229"/>
        <v>326638.88612471771</v>
      </c>
      <c r="H697" s="17">
        <f t="shared" si="229"/>
        <v>342792.66497995227</v>
      </c>
      <c r="I697" s="17">
        <f t="shared" si="229"/>
        <v>358946.44383518683</v>
      </c>
      <c r="J697" s="17">
        <f t="shared" si="229"/>
        <v>391254.00154565589</v>
      </c>
      <c r="K697" s="17">
        <f t="shared" si="229"/>
        <v>407407.78040089051</v>
      </c>
      <c r="L697" s="36">
        <f t="shared" si="229"/>
        <v>439715.33811135951</v>
      </c>
    </row>
    <row r="698" spans="1:12" x14ac:dyDescent="0.25">
      <c r="A698" s="35"/>
      <c r="B698" s="17" t="s">
        <v>19</v>
      </c>
      <c r="C698" s="17">
        <f>(C692+C691+C690+C689+C688+C687+C686+C685+C684)*7%</f>
        <v>96576.614752139882</v>
      </c>
      <c r="D698" s="17">
        <f t="shared" ref="D698:L698" si="230">(D692+D691+D690+D689+D688+D687+D686+D685+D684)*7%</f>
        <v>97013.921648844727</v>
      </c>
      <c r="E698" s="17">
        <f t="shared" si="230"/>
        <v>100961.01039706958</v>
      </c>
      <c r="F698" s="17">
        <f t="shared" si="230"/>
        <v>103495.03575649441</v>
      </c>
      <c r="G698" s="17">
        <f t="shared" si="230"/>
        <v>108879.62870823925</v>
      </c>
      <c r="H698" s="17">
        <f t="shared" si="230"/>
        <v>114264.2216599841</v>
      </c>
      <c r="I698" s="17">
        <f t="shared" si="230"/>
        <v>119648.81461172896</v>
      </c>
      <c r="J698" s="17">
        <f t="shared" si="230"/>
        <v>130418.00051521865</v>
      </c>
      <c r="K698" s="17">
        <f t="shared" si="230"/>
        <v>135802.5934669635</v>
      </c>
      <c r="L698" s="36">
        <f t="shared" si="230"/>
        <v>146571.77937045318</v>
      </c>
    </row>
    <row r="699" spans="1:12" x14ac:dyDescent="0.25">
      <c r="A699" s="35"/>
      <c r="B699" s="17" t="s">
        <v>20</v>
      </c>
      <c r="C699" s="17">
        <f>'NO TOCAR'!$B$22</f>
        <v>1429.82</v>
      </c>
      <c r="D699" s="17">
        <f>'NO TOCAR'!$B$22</f>
        <v>1429.82</v>
      </c>
      <c r="E699" s="17">
        <f>'NO TOCAR'!$B$22</f>
        <v>1429.82</v>
      </c>
      <c r="F699" s="17">
        <f>'NO TOCAR'!$B$22</f>
        <v>1429.82</v>
      </c>
      <c r="G699" s="17">
        <f>'NO TOCAR'!$B$22</f>
        <v>1429.82</v>
      </c>
      <c r="H699" s="17">
        <f>'NO TOCAR'!$B$22</f>
        <v>1429.82</v>
      </c>
      <c r="I699" s="17">
        <f>'NO TOCAR'!$B$22</f>
        <v>1429.82</v>
      </c>
      <c r="J699" s="17">
        <f>'NO TOCAR'!$B$22</f>
        <v>1429.82</v>
      </c>
      <c r="K699" s="17">
        <f>'NO TOCAR'!$B$22</f>
        <v>1429.82</v>
      </c>
      <c r="L699" s="36">
        <f>'NO TOCAR'!$B$22</f>
        <v>1429.82</v>
      </c>
    </row>
    <row r="700" spans="1:12" x14ac:dyDescent="0.25">
      <c r="A700" s="35"/>
      <c r="B700" s="17" t="s">
        <v>220</v>
      </c>
      <c r="C700" s="17">
        <f>(C684+C685+C686+C687+C688+C689+C690+C691+C692)*1%</f>
        <v>13796.659250305693</v>
      </c>
      <c r="D700" s="17">
        <f t="shared" ref="D700:L700" si="231">(D684+D685+D686+D687+D688+D689+D690+D691+D692)*1%</f>
        <v>13859.131664120672</v>
      </c>
      <c r="E700" s="17">
        <f t="shared" si="231"/>
        <v>14423.00148529565</v>
      </c>
      <c r="F700" s="17">
        <f t="shared" si="231"/>
        <v>14785.005108070627</v>
      </c>
      <c r="G700" s="17">
        <f t="shared" si="231"/>
        <v>15554.232672605605</v>
      </c>
      <c r="H700" s="17">
        <f t="shared" si="231"/>
        <v>16323.460237140584</v>
      </c>
      <c r="I700" s="17">
        <f t="shared" si="231"/>
        <v>17092.687801675565</v>
      </c>
      <c r="J700" s="17">
        <f t="shared" si="231"/>
        <v>18631.142930745518</v>
      </c>
      <c r="K700" s="17">
        <f t="shared" si="231"/>
        <v>19400.370495280502</v>
      </c>
      <c r="L700" s="17">
        <f t="shared" si="231"/>
        <v>20938.825624350451</v>
      </c>
    </row>
    <row r="701" spans="1:12" x14ac:dyDescent="0.25">
      <c r="A701" s="35"/>
      <c r="B701" s="33" t="s">
        <v>22</v>
      </c>
      <c r="C701" s="33">
        <f>SUM(C697:C700)</f>
        <v>401532.93825886515</v>
      </c>
      <c r="D701" s="33">
        <f t="shared" ref="D701:L701" si="232">SUM(D697:D700)</f>
        <v>403344.63825949951</v>
      </c>
      <c r="E701" s="33">
        <f t="shared" si="232"/>
        <v>419696.86307357391</v>
      </c>
      <c r="F701" s="33">
        <f t="shared" si="232"/>
        <v>430194.96813404828</v>
      </c>
      <c r="G701" s="33">
        <f t="shared" si="232"/>
        <v>452502.56750556256</v>
      </c>
      <c r="H701" s="33">
        <f t="shared" si="232"/>
        <v>474810.16687707696</v>
      </c>
      <c r="I701" s="33">
        <f t="shared" si="232"/>
        <v>497117.76624859136</v>
      </c>
      <c r="J701" s="33">
        <f t="shared" si="232"/>
        <v>541732.96499162004</v>
      </c>
      <c r="K701" s="33">
        <f t="shared" si="232"/>
        <v>564040.56436313444</v>
      </c>
      <c r="L701" s="33">
        <f t="shared" si="232"/>
        <v>608655.76310616313</v>
      </c>
    </row>
    <row r="702" spans="1:12" x14ac:dyDescent="0.25">
      <c r="A702" s="35"/>
      <c r="B702" s="50" t="s">
        <v>21</v>
      </c>
      <c r="C702" s="50">
        <f>C696-C701</f>
        <v>1077665.183210104</v>
      </c>
      <c r="D702" s="50">
        <f t="shared" ref="D702:L702" si="233">D696-D701</f>
        <v>1082100.7245909676</v>
      </c>
      <c r="E702" s="50">
        <f t="shared" si="233"/>
        <v>1122135.4818943911</v>
      </c>
      <c r="F702" s="50">
        <f t="shared" si="233"/>
        <v>1147837.7391114142</v>
      </c>
      <c r="G702" s="50">
        <f t="shared" si="233"/>
        <v>1202452.8961933977</v>
      </c>
      <c r="H702" s="50">
        <f t="shared" si="233"/>
        <v>1257068.0532753812</v>
      </c>
      <c r="I702" s="50">
        <f t="shared" si="233"/>
        <v>1311683.2103573652</v>
      </c>
      <c r="J702" s="50">
        <f t="shared" si="233"/>
        <v>1420913.5245213315</v>
      </c>
      <c r="K702" s="50">
        <f t="shared" si="233"/>
        <v>1475528.6816033153</v>
      </c>
      <c r="L702" s="51">
        <f t="shared" si="233"/>
        <v>1584758.9957672819</v>
      </c>
    </row>
    <row r="703" spans="1:12" x14ac:dyDescent="0.25">
      <c r="A703" s="35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36"/>
    </row>
    <row r="704" spans="1:12" x14ac:dyDescent="0.25">
      <c r="A704" s="35"/>
      <c r="B704" s="28" t="s">
        <v>0</v>
      </c>
      <c r="C704" s="29">
        <v>1196.76</v>
      </c>
      <c r="D704" s="17"/>
      <c r="E704" s="17"/>
      <c r="F704" s="17"/>
      <c r="G704" s="17"/>
      <c r="H704" s="17"/>
      <c r="I704" s="17"/>
      <c r="J704" s="17"/>
      <c r="K704" s="17"/>
      <c r="L704" s="36"/>
    </row>
    <row r="705" spans="1:12" x14ac:dyDescent="0.25">
      <c r="A705" s="37" t="s">
        <v>147</v>
      </c>
      <c r="B705" s="30" t="s">
        <v>169</v>
      </c>
      <c r="C705" s="30" t="s">
        <v>170</v>
      </c>
      <c r="D705" s="30" t="s">
        <v>171</v>
      </c>
      <c r="E705" s="30" t="s">
        <v>172</v>
      </c>
      <c r="F705" s="17"/>
      <c r="G705" s="17"/>
      <c r="H705" s="17"/>
      <c r="I705" s="17"/>
      <c r="J705" s="17"/>
      <c r="K705" s="17"/>
      <c r="L705" s="36"/>
    </row>
    <row r="706" spans="1:12" x14ac:dyDescent="0.25">
      <c r="A706" s="37" t="s">
        <v>1</v>
      </c>
      <c r="B706" s="30">
        <v>25</v>
      </c>
      <c r="C706" s="30">
        <v>25</v>
      </c>
      <c r="D706" s="30">
        <v>25</v>
      </c>
      <c r="E706" s="30">
        <v>25</v>
      </c>
      <c r="F706" s="17"/>
      <c r="G706" s="17"/>
      <c r="H706" s="17"/>
      <c r="I706" s="17"/>
      <c r="J706" s="17"/>
      <c r="K706" s="17"/>
      <c r="L706" s="36"/>
    </row>
    <row r="707" spans="1:12" x14ac:dyDescent="0.25">
      <c r="A707" s="35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36"/>
    </row>
    <row r="708" spans="1:12" x14ac:dyDescent="0.25">
      <c r="A708" s="35"/>
      <c r="B708" s="28" t="s">
        <v>3</v>
      </c>
      <c r="C708" s="17">
        <v>4</v>
      </c>
      <c r="D708" s="17">
        <v>6</v>
      </c>
      <c r="E708" s="17">
        <v>9</v>
      </c>
      <c r="F708" s="17">
        <v>11</v>
      </c>
      <c r="G708" s="17">
        <v>14</v>
      </c>
      <c r="H708" s="17">
        <v>16</v>
      </c>
      <c r="I708" s="17">
        <v>19</v>
      </c>
      <c r="J708" s="17">
        <v>21</v>
      </c>
      <c r="K708" s="17">
        <v>23</v>
      </c>
      <c r="L708" s="36" t="s">
        <v>4</v>
      </c>
    </row>
    <row r="709" spans="1:12" x14ac:dyDescent="0.25">
      <c r="A709" s="35" t="s">
        <v>55</v>
      </c>
      <c r="B709" s="28" t="s">
        <v>2</v>
      </c>
      <c r="C709" s="31">
        <v>0.2</v>
      </c>
      <c r="D709" s="31">
        <v>0.3</v>
      </c>
      <c r="E709" s="31">
        <v>0.4</v>
      </c>
      <c r="F709" s="31">
        <v>0.5</v>
      </c>
      <c r="G709" s="31">
        <v>0.6</v>
      </c>
      <c r="H709" s="31">
        <v>0.7</v>
      </c>
      <c r="I709" s="31">
        <v>0.8</v>
      </c>
      <c r="J709" s="31">
        <v>1</v>
      </c>
      <c r="K709" s="31">
        <v>1.1000000000000001</v>
      </c>
      <c r="L709" s="39">
        <v>1.3</v>
      </c>
    </row>
    <row r="710" spans="1:12" ht="18.75" x14ac:dyDescent="0.3">
      <c r="A710" s="35"/>
      <c r="B710" s="28" t="s">
        <v>7</v>
      </c>
      <c r="C710" s="31">
        <v>0.1</v>
      </c>
      <c r="D710" s="31">
        <v>0.2</v>
      </c>
      <c r="E710" s="32">
        <v>0.4</v>
      </c>
      <c r="F710" s="31">
        <v>0.8</v>
      </c>
      <c r="G710" s="31"/>
      <c r="H710" s="31"/>
      <c r="I710" s="31"/>
      <c r="J710" s="31"/>
      <c r="K710" s="31"/>
      <c r="L710" s="39"/>
    </row>
    <row r="711" spans="1:12" x14ac:dyDescent="0.25">
      <c r="A711" s="35" t="s">
        <v>89</v>
      </c>
      <c r="B711" s="17" t="s">
        <v>5</v>
      </c>
      <c r="C711" s="17">
        <f>('NO TOCAR'!$B$9*$C$650)</f>
        <v>441364.13270212727</v>
      </c>
      <c r="D711" s="17">
        <f>('NO TOCAR'!$B$9*$C$650)</f>
        <v>441364.13270212727</v>
      </c>
      <c r="E711" s="17">
        <f>('NO TOCAR'!$B$9*$C$650)</f>
        <v>441364.13270212727</v>
      </c>
      <c r="F711" s="17">
        <f>('NO TOCAR'!$B$9*$C$650)</f>
        <v>441364.13270212727</v>
      </c>
      <c r="G711" s="17">
        <f>('NO TOCAR'!$B$9*$C$650)</f>
        <v>441364.13270212727</v>
      </c>
      <c r="H711" s="17">
        <f>('NO TOCAR'!$B$9*$C$650)</f>
        <v>441364.13270212727</v>
      </c>
      <c r="I711" s="17">
        <f>('NO TOCAR'!$B$9*$C$650)</f>
        <v>441364.13270212727</v>
      </c>
      <c r="J711" s="17">
        <f>('NO TOCAR'!$B$9*$C$650)</f>
        <v>441364.13270212727</v>
      </c>
      <c r="K711" s="17">
        <f>('NO TOCAR'!$B$9*$C$650)</f>
        <v>441364.13270212727</v>
      </c>
      <c r="L711" s="36">
        <f>('NO TOCAR'!$B$9*$C$650)</f>
        <v>441364.13270212727</v>
      </c>
    </row>
    <row r="712" spans="1:12" x14ac:dyDescent="0.25">
      <c r="A712" s="35" t="s">
        <v>91</v>
      </c>
      <c r="B712" s="17" t="s">
        <v>6</v>
      </c>
      <c r="C712" s="17">
        <f>C711*C709</f>
        <v>88272.826540425463</v>
      </c>
      <c r="D712" s="17">
        <f>D711*D709</f>
        <v>132409.23981063819</v>
      </c>
      <c r="E712" s="17">
        <f t="shared" ref="E712:L712" si="234">E711*E709</f>
        <v>176545.65308085093</v>
      </c>
      <c r="F712" s="17">
        <f t="shared" si="234"/>
        <v>220682.06635106364</v>
      </c>
      <c r="G712" s="17">
        <f t="shared" si="234"/>
        <v>264818.47962127638</v>
      </c>
      <c r="H712" s="17">
        <f t="shared" si="234"/>
        <v>308954.89289148909</v>
      </c>
      <c r="I712" s="17">
        <f t="shared" si="234"/>
        <v>353091.30616170185</v>
      </c>
      <c r="J712" s="17">
        <f t="shared" si="234"/>
        <v>441364.13270212727</v>
      </c>
      <c r="K712" s="17">
        <f t="shared" si="234"/>
        <v>485500.54597234004</v>
      </c>
      <c r="L712" s="36">
        <f t="shared" si="234"/>
        <v>573773.37251276546</v>
      </c>
    </row>
    <row r="713" spans="1:12" x14ac:dyDescent="0.25">
      <c r="A713" s="35" t="s">
        <v>90</v>
      </c>
      <c r="B713" s="17" t="s">
        <v>7</v>
      </c>
      <c r="C713" s="17">
        <f>C711*$E$710</f>
        <v>176545.65308085093</v>
      </c>
      <c r="D713" s="17">
        <f t="shared" ref="D713:L713" si="235">D711*$E$710</f>
        <v>176545.65308085093</v>
      </c>
      <c r="E713" s="17">
        <f t="shared" si="235"/>
        <v>176545.65308085093</v>
      </c>
      <c r="F713" s="17">
        <f t="shared" si="235"/>
        <v>176545.65308085093</v>
      </c>
      <c r="G713" s="17">
        <f t="shared" si="235"/>
        <v>176545.65308085093</v>
      </c>
      <c r="H713" s="17">
        <f t="shared" si="235"/>
        <v>176545.65308085093</v>
      </c>
      <c r="I713" s="17">
        <f t="shared" si="235"/>
        <v>176545.65308085093</v>
      </c>
      <c r="J713" s="17">
        <f t="shared" si="235"/>
        <v>176545.65308085093</v>
      </c>
      <c r="K713" s="17">
        <f t="shared" si="235"/>
        <v>176545.65308085093</v>
      </c>
      <c r="L713" s="36">
        <f t="shared" si="235"/>
        <v>176545.65308085093</v>
      </c>
    </row>
    <row r="714" spans="1:12" x14ac:dyDescent="0.25">
      <c r="A714" s="35" t="s">
        <v>92</v>
      </c>
      <c r="B714" s="17" t="s">
        <v>8</v>
      </c>
      <c r="C714" s="17">
        <f>'NO TOCAR'!$B$11</f>
        <v>237785.294016</v>
      </c>
      <c r="D714" s="17">
        <f>C714+'NO TOCAR'!$B$13</f>
        <v>248593.70678400001</v>
      </c>
      <c r="E714" s="17">
        <f>D714+'NO TOCAR'!$B$13</f>
        <v>259402.11955200002</v>
      </c>
      <c r="F714" s="17">
        <f>E714+'NO TOCAR'!$B$13</f>
        <v>270210.53232</v>
      </c>
      <c r="G714" s="17">
        <f>F714+'NO TOCAR'!$B$13</f>
        <v>281018.94508799998</v>
      </c>
      <c r="H714" s="17">
        <f>G714+'NO TOCAR'!$B$13</f>
        <v>291827.35785599996</v>
      </c>
      <c r="I714" s="17">
        <f>H714+'NO TOCAR'!$B$13</f>
        <v>302635.77062399994</v>
      </c>
      <c r="J714" s="17">
        <f>I714+'NO TOCAR'!$B$13+'NO TOCAR'!$B$13</f>
        <v>324252.5961599999</v>
      </c>
      <c r="K714" s="17">
        <f>J714+'NO TOCAR'!$B$13</f>
        <v>335061.00892799988</v>
      </c>
      <c r="L714" s="36">
        <f>K714+'NO TOCAR'!$B$13+'NO TOCAR'!$B$13</f>
        <v>356677.83446399984</v>
      </c>
    </row>
    <row r="715" spans="1:12" x14ac:dyDescent="0.25">
      <c r="A715" s="35"/>
      <c r="B715" s="17" t="s">
        <v>9</v>
      </c>
      <c r="C715" s="17">
        <f>(C714+C713+C712+C711)*$E$8</f>
        <v>377587.16253576148</v>
      </c>
      <c r="D715" s="17">
        <f t="shared" ref="D715:L715" si="236">(D714+D713+D712+D711)*$E$8</f>
        <v>399565.09295104659</v>
      </c>
      <c r="E715" s="17">
        <f t="shared" si="236"/>
        <v>421543.0233663317</v>
      </c>
      <c r="F715" s="17">
        <f t="shared" si="236"/>
        <v>443520.95378161682</v>
      </c>
      <c r="G715" s="17">
        <f t="shared" si="236"/>
        <v>465498.88419690181</v>
      </c>
      <c r="H715" s="17">
        <f t="shared" si="236"/>
        <v>487476.81461218692</v>
      </c>
      <c r="I715" s="17">
        <f t="shared" si="236"/>
        <v>509454.74502747203</v>
      </c>
      <c r="J715" s="17">
        <f t="shared" si="236"/>
        <v>553410.60585804225</v>
      </c>
      <c r="K715" s="17">
        <f t="shared" si="236"/>
        <v>575388.53627332731</v>
      </c>
      <c r="L715" s="36">
        <f t="shared" si="236"/>
        <v>619344.39710389741</v>
      </c>
    </row>
    <row r="716" spans="1:12" x14ac:dyDescent="0.25">
      <c r="A716" s="35"/>
      <c r="B716" s="17" t="s">
        <v>10</v>
      </c>
      <c r="C716" s="17">
        <f>'NO TOCAR'!$E$4</f>
        <v>16450</v>
      </c>
      <c r="D716" s="17">
        <f>'NO TOCAR'!$E$4</f>
        <v>16450</v>
      </c>
      <c r="E716" s="17">
        <f>'NO TOCAR'!$E$4</f>
        <v>16450</v>
      </c>
      <c r="F716" s="17">
        <f>'NO TOCAR'!$E$4</f>
        <v>16450</v>
      </c>
      <c r="G716" s="17">
        <f>'NO TOCAR'!$E$4</f>
        <v>16450</v>
      </c>
      <c r="H716" s="17">
        <f>'NO TOCAR'!$E$4</f>
        <v>16450</v>
      </c>
      <c r="I716" s="17">
        <f>'NO TOCAR'!$E$4</f>
        <v>16450</v>
      </c>
      <c r="J716" s="17">
        <f>'NO TOCAR'!$E$4</f>
        <v>16450</v>
      </c>
      <c r="K716" s="17">
        <f>'NO TOCAR'!$E$4</f>
        <v>16450</v>
      </c>
      <c r="L716" s="36">
        <f>'NO TOCAR'!$E$4</f>
        <v>16450</v>
      </c>
    </row>
    <row r="717" spans="1:12" x14ac:dyDescent="0.25">
      <c r="A717" s="35"/>
      <c r="B717" s="17" t="s">
        <v>11</v>
      </c>
      <c r="C717" s="17">
        <f>'NO TOCAR'!$B$15</f>
        <v>26911.909727999999</v>
      </c>
      <c r="D717" s="17">
        <f>'NO TOCAR'!$B$15</f>
        <v>26911.909727999999</v>
      </c>
      <c r="E717" s="17">
        <f>'NO TOCAR'!$B$15</f>
        <v>26911.909727999999</v>
      </c>
      <c r="F717" s="17">
        <f>'NO TOCAR'!$B$15</f>
        <v>26911.909727999999</v>
      </c>
      <c r="G717" s="17">
        <f>'NO TOCAR'!$B$15</f>
        <v>26911.909727999999</v>
      </c>
      <c r="H717" s="17">
        <f>'NO TOCAR'!$B$15</f>
        <v>26911.909727999999</v>
      </c>
      <c r="I717" s="17">
        <f>'NO TOCAR'!$B$15</f>
        <v>26911.909727999999</v>
      </c>
      <c r="J717" s="17">
        <f>'NO TOCAR'!$B$15</f>
        <v>26911.909727999999</v>
      </c>
      <c r="K717" s="17">
        <f>'NO TOCAR'!$B$15</f>
        <v>26911.909727999999</v>
      </c>
      <c r="L717" s="36">
        <f>'NO TOCAR'!$B$15</f>
        <v>26911.909727999999</v>
      </c>
    </row>
    <row r="718" spans="1:12" x14ac:dyDescent="0.25">
      <c r="A718" s="35"/>
      <c r="B718" s="17" t="s">
        <v>12</v>
      </c>
      <c r="C718" s="17">
        <f>'NO TOCAR'!$F$4</f>
        <v>6397.22</v>
      </c>
      <c r="D718" s="17">
        <f>'NO TOCAR'!$F$4</f>
        <v>6397.22</v>
      </c>
      <c r="E718" s="17">
        <f>'NO TOCAR'!$F$4</f>
        <v>6397.22</v>
      </c>
      <c r="F718" s="17">
        <f>'NO TOCAR'!$F$4</f>
        <v>6397.22</v>
      </c>
      <c r="G718" s="17">
        <f>'NO TOCAR'!$F$4</f>
        <v>6397.22</v>
      </c>
      <c r="H718" s="17">
        <f>'NO TOCAR'!$F$4</f>
        <v>6397.22</v>
      </c>
      <c r="I718" s="17">
        <f>'NO TOCAR'!$F$4</f>
        <v>6397.22</v>
      </c>
      <c r="J718" s="17">
        <f>'NO TOCAR'!$F$4</f>
        <v>6397.22</v>
      </c>
      <c r="K718" s="17">
        <f>'NO TOCAR'!$F$4</f>
        <v>6397.22</v>
      </c>
      <c r="L718" s="36">
        <f>'NO TOCAR'!$F$4</f>
        <v>6397.22</v>
      </c>
    </row>
    <row r="719" spans="1:12" x14ac:dyDescent="0.25">
      <c r="A719" s="35"/>
      <c r="B719" s="17" t="s">
        <v>13</v>
      </c>
      <c r="C719" s="17">
        <f>'NO TOCAR'!$B$17</f>
        <v>131933.68358400001</v>
      </c>
      <c r="D719" s="17">
        <f>'NO TOCAR'!$D$17</f>
        <v>61258.168511999997</v>
      </c>
      <c r="E719" s="17">
        <f>'NO TOCAR'!$F$17</f>
        <v>40722.394176000002</v>
      </c>
      <c r="F719" s="17"/>
      <c r="G719" s="17"/>
      <c r="H719" s="17"/>
      <c r="I719" s="17"/>
      <c r="J719" s="17"/>
      <c r="K719" s="17"/>
      <c r="L719" s="36"/>
    </row>
    <row r="720" spans="1:12" x14ac:dyDescent="0.25">
      <c r="A720" s="35"/>
      <c r="B720" s="17" t="s">
        <v>14</v>
      </c>
      <c r="C720" s="17">
        <f>'NO TOCAR'!$E$5</f>
        <v>12250</v>
      </c>
      <c r="D720" s="17">
        <f>'NO TOCAR'!$E$5</f>
        <v>12250</v>
      </c>
      <c r="E720" s="17">
        <f>'NO TOCAR'!$E$5</f>
        <v>12250</v>
      </c>
      <c r="F720" s="17">
        <f>'NO TOCAR'!$E$5</f>
        <v>12250</v>
      </c>
      <c r="G720" s="17">
        <f>'NO TOCAR'!$E$5</f>
        <v>12250</v>
      </c>
      <c r="H720" s="17">
        <f>'NO TOCAR'!$E$5</f>
        <v>12250</v>
      </c>
      <c r="I720" s="17">
        <f>'NO TOCAR'!$E$5</f>
        <v>12250</v>
      </c>
      <c r="J720" s="17">
        <f>'NO TOCAR'!$E$5</f>
        <v>12250</v>
      </c>
      <c r="K720" s="17">
        <f>'NO TOCAR'!$E$5</f>
        <v>12250</v>
      </c>
      <c r="L720" s="36">
        <f>'NO TOCAR'!$E$5</f>
        <v>12250</v>
      </c>
    </row>
    <row r="721" spans="1:12" x14ac:dyDescent="0.25">
      <c r="A721" s="35"/>
      <c r="B721" s="17" t="s">
        <v>15</v>
      </c>
      <c r="C721" s="17">
        <f>'NO TOCAR'!$B$19</f>
        <v>14429.372854400001</v>
      </c>
      <c r="D721" s="17">
        <f>'NO TOCAR'!$B$19</f>
        <v>14429.372854400001</v>
      </c>
      <c r="E721" s="17">
        <f>'NO TOCAR'!$B$19</f>
        <v>14429.372854400001</v>
      </c>
      <c r="F721" s="17">
        <f>'NO TOCAR'!$B$19</f>
        <v>14429.372854400001</v>
      </c>
      <c r="G721" s="17">
        <f>'NO TOCAR'!$B$19</f>
        <v>14429.372854400001</v>
      </c>
      <c r="H721" s="17">
        <f>'NO TOCAR'!$B$19</f>
        <v>14429.372854400001</v>
      </c>
      <c r="I721" s="17">
        <f>'NO TOCAR'!$B$19</f>
        <v>14429.372854400001</v>
      </c>
      <c r="J721" s="17">
        <f>'NO TOCAR'!$B$19</f>
        <v>14429.372854400001</v>
      </c>
      <c r="K721" s="17">
        <f>'NO TOCAR'!$B$19</f>
        <v>14429.372854400001</v>
      </c>
      <c r="L721" s="36">
        <f>'NO TOCAR'!$B$19</f>
        <v>14429.372854400001</v>
      </c>
    </row>
    <row r="722" spans="1:12" x14ac:dyDescent="0.25">
      <c r="A722" s="35"/>
      <c r="B722" s="17" t="s">
        <v>16</v>
      </c>
      <c r="C722" s="17">
        <f>'NO TOCAR'!$B$21</f>
        <v>72852.823583999998</v>
      </c>
      <c r="D722" s="17">
        <f>'NO TOCAR'!$B$21</f>
        <v>72852.823583999998</v>
      </c>
      <c r="E722" s="17">
        <f>'NO TOCAR'!$B$21</f>
        <v>72852.823583999998</v>
      </c>
      <c r="F722" s="17">
        <f>'NO TOCAR'!$B$21</f>
        <v>72852.823583999998</v>
      </c>
      <c r="G722" s="17">
        <f>'NO TOCAR'!$B$21</f>
        <v>72852.823583999998</v>
      </c>
      <c r="H722" s="17">
        <f>'NO TOCAR'!$B$21</f>
        <v>72852.823583999998</v>
      </c>
      <c r="I722" s="17">
        <f>'NO TOCAR'!$B$21</f>
        <v>72852.823583999998</v>
      </c>
      <c r="J722" s="17">
        <f>'NO TOCAR'!$B$21</f>
        <v>72852.823583999998</v>
      </c>
      <c r="K722" s="17">
        <f>'NO TOCAR'!$B$21</f>
        <v>72852.823583999998</v>
      </c>
      <c r="L722" s="36">
        <f>'NO TOCAR'!$B$21</f>
        <v>72852.823583999998</v>
      </c>
    </row>
    <row r="723" spans="1:12" x14ac:dyDescent="0.25">
      <c r="A723" s="35"/>
      <c r="B723" s="33" t="s">
        <v>17</v>
      </c>
      <c r="C723" s="33">
        <f>SUM(C711:C722)</f>
        <v>1602780.0786255649</v>
      </c>
      <c r="D723" s="33">
        <f t="shared" ref="D723:L723" si="237">SUM(D711:D722)</f>
        <v>1609027.320007063</v>
      </c>
      <c r="E723" s="33">
        <f t="shared" si="237"/>
        <v>1665414.3021245608</v>
      </c>
      <c r="F723" s="33">
        <f t="shared" si="237"/>
        <v>1701614.6644020583</v>
      </c>
      <c r="G723" s="33">
        <f t="shared" si="237"/>
        <v>1778537.4208555561</v>
      </c>
      <c r="H723" s="33">
        <f t="shared" si="237"/>
        <v>1855460.177309054</v>
      </c>
      <c r="I723" s="33">
        <f t="shared" si="237"/>
        <v>1932382.9337625518</v>
      </c>
      <c r="J723" s="33">
        <f t="shared" si="237"/>
        <v>2086228.4466695474</v>
      </c>
      <c r="K723" s="33">
        <f t="shared" si="237"/>
        <v>2163151.2031230452</v>
      </c>
      <c r="L723" s="40">
        <f t="shared" si="237"/>
        <v>2316996.7160300412</v>
      </c>
    </row>
    <row r="724" spans="1:12" x14ac:dyDescent="0.25">
      <c r="A724" s="35"/>
      <c r="B724" s="17" t="s">
        <v>18</v>
      </c>
      <c r="C724" s="17">
        <f>(C719+C718+C717+C716+C715+C714+C713+C712+C711)*21%</f>
        <v>315682.0552593047</v>
      </c>
      <c r="D724" s="17">
        <f t="shared" ref="D724:L724" si="238">(D719+D718+D717+D716+D715+D714+D713+D712+D711)*21%</f>
        <v>316993.97594941925</v>
      </c>
      <c r="E724" s="17">
        <f t="shared" si="238"/>
        <v>328835.24219409376</v>
      </c>
      <c r="F724" s="17">
        <f t="shared" si="238"/>
        <v>336437.31827236834</v>
      </c>
      <c r="G724" s="17">
        <f t="shared" si="238"/>
        <v>352591.09712760284</v>
      </c>
      <c r="H724" s="17">
        <f t="shared" si="238"/>
        <v>368744.87598283734</v>
      </c>
      <c r="I724" s="17">
        <f t="shared" si="238"/>
        <v>384898.65483807196</v>
      </c>
      <c r="J724" s="17">
        <f t="shared" si="238"/>
        <v>417206.21254854102</v>
      </c>
      <c r="K724" s="17">
        <f t="shared" si="238"/>
        <v>433359.99140377552</v>
      </c>
      <c r="L724" s="36">
        <f t="shared" si="238"/>
        <v>465667.54911424452</v>
      </c>
    </row>
    <row r="725" spans="1:12" x14ac:dyDescent="0.25">
      <c r="A725" s="35"/>
      <c r="B725" s="17" t="s">
        <v>19</v>
      </c>
      <c r="C725" s="17">
        <f>(C719+C718+C717+C716+C715+C714+C713+C712+C711)*7%</f>
        <v>105227.35175310158</v>
      </c>
      <c r="D725" s="17">
        <f t="shared" ref="D725:L725" si="239">(D719+D718+D717+D716+D715+D714+D713+D712+D711)*7%</f>
        <v>105664.65864980643</v>
      </c>
      <c r="E725" s="17">
        <f t="shared" si="239"/>
        <v>109611.74739803128</v>
      </c>
      <c r="F725" s="17">
        <f t="shared" si="239"/>
        <v>112145.77275745613</v>
      </c>
      <c r="G725" s="17">
        <f t="shared" si="239"/>
        <v>117530.36570920097</v>
      </c>
      <c r="H725" s="17">
        <f t="shared" si="239"/>
        <v>122914.95866094581</v>
      </c>
      <c r="I725" s="17">
        <f t="shared" si="239"/>
        <v>128299.55161269066</v>
      </c>
      <c r="J725" s="17">
        <f t="shared" si="239"/>
        <v>139068.73751618035</v>
      </c>
      <c r="K725" s="17">
        <f t="shared" si="239"/>
        <v>144453.3304679252</v>
      </c>
      <c r="L725" s="36">
        <f t="shared" si="239"/>
        <v>155222.51637141485</v>
      </c>
    </row>
    <row r="726" spans="1:12" x14ac:dyDescent="0.25">
      <c r="A726" s="35"/>
      <c r="B726" s="17" t="s">
        <v>20</v>
      </c>
      <c r="C726" s="17">
        <f>'NO TOCAR'!$B$22</f>
        <v>1429.82</v>
      </c>
      <c r="D726" s="17">
        <f>'NO TOCAR'!$B$22</f>
        <v>1429.82</v>
      </c>
      <c r="E726" s="17">
        <f>'NO TOCAR'!$B$22</f>
        <v>1429.82</v>
      </c>
      <c r="F726" s="17">
        <f>'NO TOCAR'!$B$22</f>
        <v>1429.82</v>
      </c>
      <c r="G726" s="17">
        <f>'NO TOCAR'!$B$22</f>
        <v>1429.82</v>
      </c>
      <c r="H726" s="17">
        <f>'NO TOCAR'!$B$22</f>
        <v>1429.82</v>
      </c>
      <c r="I726" s="17">
        <f>'NO TOCAR'!$B$22</f>
        <v>1429.82</v>
      </c>
      <c r="J726" s="17">
        <f>'NO TOCAR'!$B$22</f>
        <v>1429.82</v>
      </c>
      <c r="K726" s="17">
        <f>'NO TOCAR'!$B$22</f>
        <v>1429.82</v>
      </c>
      <c r="L726" s="36">
        <f>'NO TOCAR'!$B$22</f>
        <v>1429.82</v>
      </c>
    </row>
    <row r="727" spans="1:12" x14ac:dyDescent="0.25">
      <c r="A727" s="35"/>
      <c r="B727" s="17" t="s">
        <v>220</v>
      </c>
      <c r="C727" s="17">
        <f>(C711+C712+C713+C714+C715+C716+C717+C718+C719)*1%</f>
        <v>15032.478821871651</v>
      </c>
      <c r="D727" s="17">
        <f t="shared" ref="D727:L727" si="240">(D711+D712+D713+D714+D715+D716+D717+D718+D719)*1%</f>
        <v>15094.951235686629</v>
      </c>
      <c r="E727" s="17">
        <f t="shared" si="240"/>
        <v>15658.821056861607</v>
      </c>
      <c r="F727" s="17">
        <f t="shared" si="240"/>
        <v>16020.824679636586</v>
      </c>
      <c r="G727" s="17">
        <f t="shared" si="240"/>
        <v>16790.052244171562</v>
      </c>
      <c r="H727" s="17">
        <f t="shared" si="240"/>
        <v>17559.279808706542</v>
      </c>
      <c r="I727" s="17">
        <f t="shared" si="240"/>
        <v>18328.507373241519</v>
      </c>
      <c r="J727" s="17">
        <f t="shared" si="240"/>
        <v>19866.962502311475</v>
      </c>
      <c r="K727" s="17">
        <f t="shared" si="240"/>
        <v>20636.190066846455</v>
      </c>
      <c r="L727" s="17">
        <f t="shared" si="240"/>
        <v>22174.645195916411</v>
      </c>
    </row>
    <row r="728" spans="1:12" x14ac:dyDescent="0.25">
      <c r="A728" s="35"/>
      <c r="B728" s="33" t="s">
        <v>22</v>
      </c>
      <c r="C728" s="33">
        <f>SUM(C724:C727)</f>
        <v>437371.70583427791</v>
      </c>
      <c r="D728" s="33">
        <f t="shared" ref="D728:L728" si="241">SUM(D724:D727)</f>
        <v>439183.40583491232</v>
      </c>
      <c r="E728" s="33">
        <f t="shared" si="241"/>
        <v>455535.63064898667</v>
      </c>
      <c r="F728" s="33">
        <f t="shared" si="241"/>
        <v>466033.73570946103</v>
      </c>
      <c r="G728" s="33">
        <f t="shared" si="241"/>
        <v>488341.33508097538</v>
      </c>
      <c r="H728" s="33">
        <f t="shared" si="241"/>
        <v>510648.93445248972</v>
      </c>
      <c r="I728" s="33">
        <f t="shared" si="241"/>
        <v>532956.53382400412</v>
      </c>
      <c r="J728" s="33">
        <f t="shared" si="241"/>
        <v>577571.7325670328</v>
      </c>
      <c r="K728" s="33">
        <f t="shared" si="241"/>
        <v>599879.33193854708</v>
      </c>
      <c r="L728" s="33">
        <f t="shared" si="241"/>
        <v>644494.53068157576</v>
      </c>
    </row>
    <row r="729" spans="1:12" x14ac:dyDescent="0.25">
      <c r="A729" s="35"/>
      <c r="B729" s="50" t="s">
        <v>21</v>
      </c>
      <c r="C729" s="50">
        <f>C723-C728</f>
        <v>1165408.372791287</v>
      </c>
      <c r="D729" s="50">
        <f t="shared" ref="D729:L729" si="242">D723-D728</f>
        <v>1169843.9141721507</v>
      </c>
      <c r="E729" s="50">
        <f t="shared" si="242"/>
        <v>1209878.6714755741</v>
      </c>
      <c r="F729" s="50">
        <f t="shared" si="242"/>
        <v>1235580.9286925974</v>
      </c>
      <c r="G729" s="50">
        <f t="shared" si="242"/>
        <v>1290196.0857745807</v>
      </c>
      <c r="H729" s="50">
        <f t="shared" si="242"/>
        <v>1344811.2428565642</v>
      </c>
      <c r="I729" s="50">
        <f t="shared" si="242"/>
        <v>1399426.3999385475</v>
      </c>
      <c r="J729" s="50">
        <f t="shared" si="242"/>
        <v>1508656.7141025146</v>
      </c>
      <c r="K729" s="50">
        <f t="shared" si="242"/>
        <v>1563271.8711844981</v>
      </c>
      <c r="L729" s="51">
        <f t="shared" si="242"/>
        <v>1672502.1853484656</v>
      </c>
    </row>
    <row r="730" spans="1:12" x14ac:dyDescent="0.25">
      <c r="A730" s="35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36"/>
    </row>
    <row r="731" spans="1:12" x14ac:dyDescent="0.25">
      <c r="A731" s="35"/>
      <c r="B731" s="28" t="s">
        <v>0</v>
      </c>
      <c r="C731" s="29">
        <v>1196.76</v>
      </c>
      <c r="D731" s="17"/>
      <c r="E731" s="17"/>
      <c r="F731" s="17"/>
      <c r="G731" s="17"/>
      <c r="H731" s="17"/>
      <c r="I731" s="17"/>
      <c r="J731" s="17"/>
      <c r="K731" s="17"/>
      <c r="L731" s="36"/>
    </row>
    <row r="732" spans="1:12" x14ac:dyDescent="0.25">
      <c r="A732" s="37" t="s">
        <v>147</v>
      </c>
      <c r="B732" s="30" t="s">
        <v>169</v>
      </c>
      <c r="C732" s="30" t="s">
        <v>170</v>
      </c>
      <c r="D732" s="30" t="s">
        <v>171</v>
      </c>
      <c r="E732" s="30" t="s">
        <v>172</v>
      </c>
      <c r="F732" s="17"/>
      <c r="G732" s="17"/>
      <c r="H732" s="17"/>
      <c r="I732" s="17"/>
      <c r="J732" s="17"/>
      <c r="K732" s="17"/>
      <c r="L732" s="36"/>
    </row>
    <row r="733" spans="1:12" x14ac:dyDescent="0.25">
      <c r="A733" s="37" t="s">
        <v>1</v>
      </c>
      <c r="B733" s="30">
        <v>25</v>
      </c>
      <c r="C733" s="30">
        <v>25</v>
      </c>
      <c r="D733" s="30">
        <v>25</v>
      </c>
      <c r="E733" s="30">
        <v>25</v>
      </c>
      <c r="F733" s="17"/>
      <c r="G733" s="17"/>
      <c r="H733" s="17"/>
      <c r="I733" s="17"/>
      <c r="J733" s="17"/>
      <c r="K733" s="17"/>
      <c r="L733" s="36"/>
    </row>
    <row r="734" spans="1:12" x14ac:dyDescent="0.25">
      <c r="A734" s="35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36"/>
    </row>
    <row r="735" spans="1:12" x14ac:dyDescent="0.25">
      <c r="A735" s="35"/>
      <c r="B735" s="28" t="s">
        <v>3</v>
      </c>
      <c r="C735" s="17">
        <v>4</v>
      </c>
      <c r="D735" s="17">
        <v>6</v>
      </c>
      <c r="E735" s="17">
        <v>9</v>
      </c>
      <c r="F735" s="17">
        <v>11</v>
      </c>
      <c r="G735" s="17">
        <v>14</v>
      </c>
      <c r="H735" s="17">
        <v>16</v>
      </c>
      <c r="I735" s="17">
        <v>19</v>
      </c>
      <c r="J735" s="17">
        <v>21</v>
      </c>
      <c r="K735" s="17">
        <v>23</v>
      </c>
      <c r="L735" s="36" t="s">
        <v>4</v>
      </c>
    </row>
    <row r="736" spans="1:12" x14ac:dyDescent="0.25">
      <c r="A736" s="35" t="s">
        <v>56</v>
      </c>
      <c r="B736" s="28" t="s">
        <v>2</v>
      </c>
      <c r="C736" s="31">
        <v>0.2</v>
      </c>
      <c r="D736" s="31">
        <v>0.3</v>
      </c>
      <c r="E736" s="31">
        <v>0.4</v>
      </c>
      <c r="F736" s="31">
        <v>0.5</v>
      </c>
      <c r="G736" s="31">
        <v>0.6</v>
      </c>
      <c r="H736" s="31">
        <v>0.7</v>
      </c>
      <c r="I736" s="31">
        <v>0.8</v>
      </c>
      <c r="J736" s="31">
        <v>1</v>
      </c>
      <c r="K736" s="31">
        <v>1.1000000000000001</v>
      </c>
      <c r="L736" s="39">
        <v>1.3</v>
      </c>
    </row>
    <row r="737" spans="1:12" ht="18.75" x14ac:dyDescent="0.3">
      <c r="A737" s="35"/>
      <c r="B737" s="28" t="s">
        <v>7</v>
      </c>
      <c r="C737" s="31">
        <v>0.1</v>
      </c>
      <c r="D737" s="31">
        <v>0.2</v>
      </c>
      <c r="E737" s="31">
        <v>0.4</v>
      </c>
      <c r="F737" s="32">
        <v>0.8</v>
      </c>
      <c r="G737" s="31"/>
      <c r="H737" s="31"/>
      <c r="I737" s="31"/>
      <c r="J737" s="31"/>
      <c r="K737" s="31"/>
      <c r="L737" s="39"/>
    </row>
    <row r="738" spans="1:12" x14ac:dyDescent="0.25">
      <c r="A738" s="35" t="s">
        <v>89</v>
      </c>
      <c r="B738" s="17" t="s">
        <v>5</v>
      </c>
      <c r="C738" s="17">
        <f>('NO TOCAR'!$B$9*$C$650)</f>
        <v>441364.13270212727</v>
      </c>
      <c r="D738" s="17">
        <f>('NO TOCAR'!$B$9*$C$650)</f>
        <v>441364.13270212727</v>
      </c>
      <c r="E738" s="17">
        <f>('NO TOCAR'!$B$9*$C$650)</f>
        <v>441364.13270212727</v>
      </c>
      <c r="F738" s="17">
        <f>('NO TOCAR'!$B$9*$C$650)</f>
        <v>441364.13270212727</v>
      </c>
      <c r="G738" s="17">
        <f>('NO TOCAR'!$B$9*$C$650)</f>
        <v>441364.13270212727</v>
      </c>
      <c r="H738" s="17">
        <f>('NO TOCAR'!$B$9*$C$650)</f>
        <v>441364.13270212727</v>
      </c>
      <c r="I738" s="17">
        <f>('NO TOCAR'!$B$9*$C$650)</f>
        <v>441364.13270212727</v>
      </c>
      <c r="J738" s="17">
        <f>('NO TOCAR'!$B$9*$C$650)</f>
        <v>441364.13270212727</v>
      </c>
      <c r="K738" s="17">
        <f>('NO TOCAR'!$B$9*$C$650)</f>
        <v>441364.13270212727</v>
      </c>
      <c r="L738" s="36">
        <f>('NO TOCAR'!$B$9*$C$650)</f>
        <v>441364.13270212727</v>
      </c>
    </row>
    <row r="739" spans="1:12" x14ac:dyDescent="0.25">
      <c r="A739" s="35" t="s">
        <v>91</v>
      </c>
      <c r="B739" s="17" t="s">
        <v>6</v>
      </c>
      <c r="C739" s="17">
        <f>C738*C736</f>
        <v>88272.826540425463</v>
      </c>
      <c r="D739" s="17">
        <f>D738*D736</f>
        <v>132409.23981063819</v>
      </c>
      <c r="E739" s="17">
        <f t="shared" ref="E739:L739" si="243">E738*E736</f>
        <v>176545.65308085093</v>
      </c>
      <c r="F739" s="17">
        <f t="shared" si="243"/>
        <v>220682.06635106364</v>
      </c>
      <c r="G739" s="17">
        <f t="shared" si="243"/>
        <v>264818.47962127638</v>
      </c>
      <c r="H739" s="17">
        <f t="shared" si="243"/>
        <v>308954.89289148909</v>
      </c>
      <c r="I739" s="17">
        <f t="shared" si="243"/>
        <v>353091.30616170185</v>
      </c>
      <c r="J739" s="17">
        <f t="shared" si="243"/>
        <v>441364.13270212727</v>
      </c>
      <c r="K739" s="17">
        <f t="shared" si="243"/>
        <v>485500.54597234004</v>
      </c>
      <c r="L739" s="36">
        <f t="shared" si="243"/>
        <v>573773.37251276546</v>
      </c>
    </row>
    <row r="740" spans="1:12" x14ac:dyDescent="0.25">
      <c r="A740" s="35" t="s">
        <v>90</v>
      </c>
      <c r="B740" s="17" t="s">
        <v>7</v>
      </c>
      <c r="C740" s="17">
        <f>C738*$F$737</f>
        <v>353091.30616170185</v>
      </c>
      <c r="D740" s="17">
        <f t="shared" ref="D740:L740" si="244">D738*$F$737</f>
        <v>353091.30616170185</v>
      </c>
      <c r="E740" s="17">
        <f t="shared" si="244"/>
        <v>353091.30616170185</v>
      </c>
      <c r="F740" s="17">
        <f t="shared" si="244"/>
        <v>353091.30616170185</v>
      </c>
      <c r="G740" s="17">
        <f t="shared" si="244"/>
        <v>353091.30616170185</v>
      </c>
      <c r="H740" s="17">
        <f t="shared" si="244"/>
        <v>353091.30616170185</v>
      </c>
      <c r="I740" s="17">
        <f t="shared" si="244"/>
        <v>353091.30616170185</v>
      </c>
      <c r="J740" s="17">
        <f t="shared" si="244"/>
        <v>353091.30616170185</v>
      </c>
      <c r="K740" s="17">
        <f t="shared" si="244"/>
        <v>353091.30616170185</v>
      </c>
      <c r="L740" s="36">
        <f t="shared" si="244"/>
        <v>353091.30616170185</v>
      </c>
    </row>
    <row r="741" spans="1:12" x14ac:dyDescent="0.25">
      <c r="A741" s="35" t="s">
        <v>92</v>
      </c>
      <c r="B741" s="17" t="s">
        <v>8</v>
      </c>
      <c r="C741" s="17">
        <f>'NO TOCAR'!$B$11</f>
        <v>237785.294016</v>
      </c>
      <c r="D741" s="17">
        <f>C741+'NO TOCAR'!$B$13</f>
        <v>248593.70678400001</v>
      </c>
      <c r="E741" s="17">
        <f>D741+'NO TOCAR'!$B$13</f>
        <v>259402.11955200002</v>
      </c>
      <c r="F741" s="17">
        <f>E741+'NO TOCAR'!$B$13</f>
        <v>270210.53232</v>
      </c>
      <c r="G741" s="17">
        <f>F741+'NO TOCAR'!$B$13</f>
        <v>281018.94508799998</v>
      </c>
      <c r="H741" s="17">
        <f>G741+'NO TOCAR'!$B$13</f>
        <v>291827.35785599996</v>
      </c>
      <c r="I741" s="17">
        <f>H741+'NO TOCAR'!$B$13</f>
        <v>302635.77062399994</v>
      </c>
      <c r="J741" s="17">
        <f>I741+'NO TOCAR'!$B$13+'NO TOCAR'!$B$13</f>
        <v>324252.5961599999</v>
      </c>
      <c r="K741" s="17">
        <f>J741+'NO TOCAR'!$B$13</f>
        <v>335061.00892799988</v>
      </c>
      <c r="L741" s="36">
        <f>K741+'NO TOCAR'!$B$13+'NO TOCAR'!$B$13</f>
        <v>356677.83446399984</v>
      </c>
    </row>
    <row r="742" spans="1:12" x14ac:dyDescent="0.25">
      <c r="A742" s="35"/>
      <c r="B742" s="17" t="s">
        <v>9</v>
      </c>
      <c r="C742" s="17">
        <f>(C741+C740+C739+C738)*$E$8</f>
        <v>448205.42376810184</v>
      </c>
      <c r="D742" s="17">
        <f t="shared" ref="D742:L742" si="245">(D741+D740+D739+D738)*$E$8</f>
        <v>470183.35418338695</v>
      </c>
      <c r="E742" s="17">
        <f t="shared" si="245"/>
        <v>492161.28459867206</v>
      </c>
      <c r="F742" s="17">
        <f t="shared" si="245"/>
        <v>514139.21501395712</v>
      </c>
      <c r="G742" s="17">
        <f t="shared" si="245"/>
        <v>536117.14542924229</v>
      </c>
      <c r="H742" s="17">
        <f t="shared" si="245"/>
        <v>558095.07584452722</v>
      </c>
      <c r="I742" s="17">
        <f t="shared" si="245"/>
        <v>580073.00625981239</v>
      </c>
      <c r="J742" s="17">
        <f t="shared" si="245"/>
        <v>624028.8670903825</v>
      </c>
      <c r="K742" s="17">
        <f t="shared" si="245"/>
        <v>646006.79750566767</v>
      </c>
      <c r="L742" s="36">
        <f t="shared" si="245"/>
        <v>689962.65833623789</v>
      </c>
    </row>
    <row r="743" spans="1:12" x14ac:dyDescent="0.25">
      <c r="A743" s="35"/>
      <c r="B743" s="17" t="s">
        <v>10</v>
      </c>
      <c r="C743" s="17">
        <f>'NO TOCAR'!$E$4</f>
        <v>16450</v>
      </c>
      <c r="D743" s="17">
        <f>'NO TOCAR'!$E$4</f>
        <v>16450</v>
      </c>
      <c r="E743" s="17">
        <f>'NO TOCAR'!$E$4</f>
        <v>16450</v>
      </c>
      <c r="F743" s="17">
        <f>'NO TOCAR'!$E$4</f>
        <v>16450</v>
      </c>
      <c r="G743" s="17">
        <f>'NO TOCAR'!$E$4</f>
        <v>16450</v>
      </c>
      <c r="H743" s="17">
        <f>'NO TOCAR'!$E$4</f>
        <v>16450</v>
      </c>
      <c r="I743" s="17">
        <f>'NO TOCAR'!$E$4</f>
        <v>16450</v>
      </c>
      <c r="J743" s="17">
        <f>'NO TOCAR'!$E$4</f>
        <v>16450</v>
      </c>
      <c r="K743" s="17">
        <f>'NO TOCAR'!$E$4</f>
        <v>16450</v>
      </c>
      <c r="L743" s="36">
        <f>'NO TOCAR'!$E$4</f>
        <v>16450</v>
      </c>
    </row>
    <row r="744" spans="1:12" x14ac:dyDescent="0.25">
      <c r="A744" s="35"/>
      <c r="B744" s="17" t="s">
        <v>11</v>
      </c>
      <c r="C744" s="17">
        <f>'NO TOCAR'!$B$15</f>
        <v>26911.909727999999</v>
      </c>
      <c r="D744" s="17">
        <f>'NO TOCAR'!$B$15</f>
        <v>26911.909727999999</v>
      </c>
      <c r="E744" s="17">
        <f>'NO TOCAR'!$B$15</f>
        <v>26911.909727999999</v>
      </c>
      <c r="F744" s="17">
        <f>'NO TOCAR'!$B$15</f>
        <v>26911.909727999999</v>
      </c>
      <c r="G744" s="17">
        <f>'NO TOCAR'!$B$15</f>
        <v>26911.909727999999</v>
      </c>
      <c r="H744" s="17">
        <f>'NO TOCAR'!$B$15</f>
        <v>26911.909727999999</v>
      </c>
      <c r="I744" s="17">
        <f>'NO TOCAR'!$B$15</f>
        <v>26911.909727999999</v>
      </c>
      <c r="J744" s="17">
        <f>'NO TOCAR'!$B$15</f>
        <v>26911.909727999999</v>
      </c>
      <c r="K744" s="17">
        <f>'NO TOCAR'!$B$15</f>
        <v>26911.909727999999</v>
      </c>
      <c r="L744" s="36">
        <f>'NO TOCAR'!$B$15</f>
        <v>26911.909727999999</v>
      </c>
    </row>
    <row r="745" spans="1:12" x14ac:dyDescent="0.25">
      <c r="A745" s="35"/>
      <c r="B745" s="17" t="s">
        <v>12</v>
      </c>
      <c r="C745" s="17">
        <f>'NO TOCAR'!$F$4</f>
        <v>6397.22</v>
      </c>
      <c r="D745" s="17">
        <f>'NO TOCAR'!$F$4</f>
        <v>6397.22</v>
      </c>
      <c r="E745" s="17">
        <f>'NO TOCAR'!$F$4</f>
        <v>6397.22</v>
      </c>
      <c r="F745" s="17">
        <f>'NO TOCAR'!$F$4</f>
        <v>6397.22</v>
      </c>
      <c r="G745" s="17">
        <f>'NO TOCAR'!$F$4</f>
        <v>6397.22</v>
      </c>
      <c r="H745" s="17">
        <f>'NO TOCAR'!$F$4</f>
        <v>6397.22</v>
      </c>
      <c r="I745" s="17">
        <f>'NO TOCAR'!$F$4</f>
        <v>6397.22</v>
      </c>
      <c r="J745" s="17">
        <f>'NO TOCAR'!$F$4</f>
        <v>6397.22</v>
      </c>
      <c r="K745" s="17">
        <f>'NO TOCAR'!$F$4</f>
        <v>6397.22</v>
      </c>
      <c r="L745" s="36">
        <f>'NO TOCAR'!$F$4</f>
        <v>6397.22</v>
      </c>
    </row>
    <row r="746" spans="1:12" x14ac:dyDescent="0.25">
      <c r="A746" s="35"/>
      <c r="B746" s="17" t="s">
        <v>13</v>
      </c>
      <c r="C746" s="17">
        <f>'NO TOCAR'!$B$17</f>
        <v>131933.68358400001</v>
      </c>
      <c r="D746" s="17">
        <f>'NO TOCAR'!$D$17</f>
        <v>61258.168511999997</v>
      </c>
      <c r="E746" s="17">
        <f>'NO TOCAR'!$F$17</f>
        <v>40722.394176000002</v>
      </c>
      <c r="F746" s="17"/>
      <c r="G746" s="17"/>
      <c r="H746" s="17"/>
      <c r="I746" s="17"/>
      <c r="J746" s="17"/>
      <c r="K746" s="17"/>
      <c r="L746" s="36"/>
    </row>
    <row r="747" spans="1:12" x14ac:dyDescent="0.25">
      <c r="A747" s="35"/>
      <c r="B747" s="17" t="s">
        <v>14</v>
      </c>
      <c r="C747" s="17">
        <f>'NO TOCAR'!$E$5</f>
        <v>12250</v>
      </c>
      <c r="D747" s="17">
        <f>'NO TOCAR'!$E$5</f>
        <v>12250</v>
      </c>
      <c r="E747" s="17">
        <f>'NO TOCAR'!$E$5</f>
        <v>12250</v>
      </c>
      <c r="F747" s="17">
        <f>'NO TOCAR'!$E$5</f>
        <v>12250</v>
      </c>
      <c r="G747" s="17">
        <f>'NO TOCAR'!$E$5</f>
        <v>12250</v>
      </c>
      <c r="H747" s="17">
        <f>'NO TOCAR'!$E$5</f>
        <v>12250</v>
      </c>
      <c r="I747" s="17">
        <f>'NO TOCAR'!$E$5</f>
        <v>12250</v>
      </c>
      <c r="J747" s="17">
        <f>'NO TOCAR'!$E$5</f>
        <v>12250</v>
      </c>
      <c r="K747" s="17">
        <f>'NO TOCAR'!$E$5</f>
        <v>12250</v>
      </c>
      <c r="L747" s="36">
        <f>'NO TOCAR'!$E$5</f>
        <v>12250</v>
      </c>
    </row>
    <row r="748" spans="1:12" x14ac:dyDescent="0.25">
      <c r="A748" s="35"/>
      <c r="B748" s="17" t="s">
        <v>15</v>
      </c>
      <c r="C748" s="17">
        <f>'NO TOCAR'!$B$19</f>
        <v>14429.372854400001</v>
      </c>
      <c r="D748" s="17">
        <f>'NO TOCAR'!$B$19</f>
        <v>14429.372854400001</v>
      </c>
      <c r="E748" s="17">
        <f>'NO TOCAR'!$B$19</f>
        <v>14429.372854400001</v>
      </c>
      <c r="F748" s="17">
        <f>'NO TOCAR'!$B$19</f>
        <v>14429.372854400001</v>
      </c>
      <c r="G748" s="17">
        <f>'NO TOCAR'!$B$19</f>
        <v>14429.372854400001</v>
      </c>
      <c r="H748" s="17">
        <f>'NO TOCAR'!$B$19</f>
        <v>14429.372854400001</v>
      </c>
      <c r="I748" s="17">
        <f>'NO TOCAR'!$B$19</f>
        <v>14429.372854400001</v>
      </c>
      <c r="J748" s="17">
        <f>'NO TOCAR'!$B$19</f>
        <v>14429.372854400001</v>
      </c>
      <c r="K748" s="17">
        <f>'NO TOCAR'!$B$19</f>
        <v>14429.372854400001</v>
      </c>
      <c r="L748" s="36">
        <f>'NO TOCAR'!$B$19</f>
        <v>14429.372854400001</v>
      </c>
    </row>
    <row r="749" spans="1:12" x14ac:dyDescent="0.25">
      <c r="A749" s="35"/>
      <c r="B749" s="17" t="s">
        <v>16</v>
      </c>
      <c r="C749" s="17">
        <f>'NO TOCAR'!$B$21</f>
        <v>72852.823583999998</v>
      </c>
      <c r="D749" s="17">
        <f>'NO TOCAR'!$B$21</f>
        <v>72852.823583999998</v>
      </c>
      <c r="E749" s="17">
        <f>'NO TOCAR'!$B$21</f>
        <v>72852.823583999998</v>
      </c>
      <c r="F749" s="17">
        <f>'NO TOCAR'!$B$21</f>
        <v>72852.823583999998</v>
      </c>
      <c r="G749" s="17">
        <f>'NO TOCAR'!$B$21</f>
        <v>72852.823583999998</v>
      </c>
      <c r="H749" s="17">
        <f>'NO TOCAR'!$B$21</f>
        <v>72852.823583999998</v>
      </c>
      <c r="I749" s="17">
        <f>'NO TOCAR'!$B$21</f>
        <v>72852.823583999998</v>
      </c>
      <c r="J749" s="17">
        <f>'NO TOCAR'!$B$21</f>
        <v>72852.823583999998</v>
      </c>
      <c r="K749" s="17">
        <f>'NO TOCAR'!$B$21</f>
        <v>72852.823583999998</v>
      </c>
      <c r="L749" s="36">
        <f>'NO TOCAR'!$B$21</f>
        <v>72852.823583999998</v>
      </c>
    </row>
    <row r="750" spans="1:12" x14ac:dyDescent="0.25">
      <c r="A750" s="35"/>
      <c r="B750" s="33" t="s">
        <v>17</v>
      </c>
      <c r="C750" s="33">
        <f>SUM(C738:C749)</f>
        <v>1849943.992938756</v>
      </c>
      <c r="D750" s="33">
        <f t="shared" ref="D750:L750" si="246">SUM(D738:D749)</f>
        <v>1856191.2343202541</v>
      </c>
      <c r="E750" s="33">
        <f t="shared" si="246"/>
        <v>1912578.2164377519</v>
      </c>
      <c r="F750" s="33">
        <f t="shared" si="246"/>
        <v>1948778.5787152499</v>
      </c>
      <c r="G750" s="33">
        <f t="shared" si="246"/>
        <v>2025701.3351687477</v>
      </c>
      <c r="H750" s="33">
        <f t="shared" si="246"/>
        <v>2102624.091622245</v>
      </c>
      <c r="I750" s="33">
        <f t="shared" si="246"/>
        <v>2179546.8480757433</v>
      </c>
      <c r="J750" s="33">
        <f t="shared" si="246"/>
        <v>2333392.3609827389</v>
      </c>
      <c r="K750" s="33">
        <f t="shared" si="246"/>
        <v>2410315.1174362372</v>
      </c>
      <c r="L750" s="40">
        <f t="shared" si="246"/>
        <v>2564160.6303432328</v>
      </c>
    </row>
    <row r="751" spans="1:12" x14ac:dyDescent="0.25">
      <c r="A751" s="35"/>
      <c r="B751" s="17" t="s">
        <v>18</v>
      </c>
      <c r="C751" s="17">
        <f>(C746+C745+C744+C743+C742+C741+C740+C739+C738)*21%</f>
        <v>367586.47726507485</v>
      </c>
      <c r="D751" s="17">
        <f t="shared" ref="D751:L751" si="247">(D746+D745+D744+D743+D742+D741+D740+D739+D738)*21%</f>
        <v>368898.3979551894</v>
      </c>
      <c r="E751" s="17">
        <f t="shared" si="247"/>
        <v>380739.66419986391</v>
      </c>
      <c r="F751" s="17">
        <f t="shared" si="247"/>
        <v>388341.74027813843</v>
      </c>
      <c r="G751" s="17">
        <f t="shared" si="247"/>
        <v>404495.51913337305</v>
      </c>
      <c r="H751" s="17">
        <f t="shared" si="247"/>
        <v>420649.29798860755</v>
      </c>
      <c r="I751" s="17">
        <f t="shared" si="247"/>
        <v>436803.07684384211</v>
      </c>
      <c r="J751" s="17">
        <f t="shared" si="247"/>
        <v>469110.63455431111</v>
      </c>
      <c r="K751" s="17">
        <f t="shared" si="247"/>
        <v>485264.41340954567</v>
      </c>
      <c r="L751" s="36">
        <f t="shared" si="247"/>
        <v>517571.97112001473</v>
      </c>
    </row>
    <row r="752" spans="1:12" x14ac:dyDescent="0.25">
      <c r="A752" s="35"/>
      <c r="B752" s="17" t="s">
        <v>19</v>
      </c>
      <c r="C752" s="17">
        <f>(C746+C745+C744+C743+C742+C741+C740+C739+C738)*7%</f>
        <v>122528.82575502495</v>
      </c>
      <c r="D752" s="17">
        <f t="shared" ref="D752:L752" si="248">(D746+D745+D744+D743+D742+D741+D740+D739+D738)*7%</f>
        <v>122966.1326517298</v>
      </c>
      <c r="E752" s="17">
        <f t="shared" si="248"/>
        <v>126913.22139995465</v>
      </c>
      <c r="F752" s="17">
        <f t="shared" si="248"/>
        <v>129447.2467593795</v>
      </c>
      <c r="G752" s="17">
        <f t="shared" si="248"/>
        <v>134831.83971112437</v>
      </c>
      <c r="H752" s="17">
        <f t="shared" si="248"/>
        <v>140216.43266286922</v>
      </c>
      <c r="I752" s="17">
        <f t="shared" si="248"/>
        <v>145601.02561461405</v>
      </c>
      <c r="J752" s="17">
        <f t="shared" si="248"/>
        <v>156370.21151810372</v>
      </c>
      <c r="K752" s="17">
        <f t="shared" si="248"/>
        <v>161754.80446984858</v>
      </c>
      <c r="L752" s="36">
        <f t="shared" si="248"/>
        <v>172523.99037333828</v>
      </c>
    </row>
    <row r="753" spans="1:12" x14ac:dyDescent="0.25">
      <c r="A753" s="35"/>
      <c r="B753" s="17" t="s">
        <v>20</v>
      </c>
      <c r="C753" s="17">
        <f>'NO TOCAR'!$B$22</f>
        <v>1429.82</v>
      </c>
      <c r="D753" s="17">
        <f>'NO TOCAR'!$B$22</f>
        <v>1429.82</v>
      </c>
      <c r="E753" s="17">
        <f>'NO TOCAR'!$B$22</f>
        <v>1429.82</v>
      </c>
      <c r="F753" s="17">
        <f>'NO TOCAR'!$B$22</f>
        <v>1429.82</v>
      </c>
      <c r="G753" s="17">
        <f>'NO TOCAR'!$B$22</f>
        <v>1429.82</v>
      </c>
      <c r="H753" s="17">
        <f>'NO TOCAR'!$B$22</f>
        <v>1429.82</v>
      </c>
      <c r="I753" s="17">
        <f>'NO TOCAR'!$B$22</f>
        <v>1429.82</v>
      </c>
      <c r="J753" s="17">
        <f>'NO TOCAR'!$B$22</f>
        <v>1429.82</v>
      </c>
      <c r="K753" s="17">
        <f>'NO TOCAR'!$B$22</f>
        <v>1429.82</v>
      </c>
      <c r="L753" s="36">
        <f>'NO TOCAR'!$B$22</f>
        <v>1429.82</v>
      </c>
    </row>
    <row r="754" spans="1:12" x14ac:dyDescent="0.25">
      <c r="A754" s="35"/>
      <c r="B754" s="17" t="s">
        <v>220</v>
      </c>
      <c r="C754" s="17">
        <f>(C738+C739+C740+C741+C742+C743+C744+C745+C746)*1%</f>
        <v>17504.117965003563</v>
      </c>
      <c r="D754" s="17">
        <f t="shared" ref="D754:L754" si="249">(D738+D739+D740+D741+D742+D743+D744+D745+D746)*1%</f>
        <v>17566.590378818542</v>
      </c>
      <c r="E754" s="17">
        <f t="shared" si="249"/>
        <v>18130.460199993522</v>
      </c>
      <c r="F754" s="17">
        <f t="shared" si="249"/>
        <v>18492.463822768499</v>
      </c>
      <c r="G754" s="17">
        <f t="shared" si="249"/>
        <v>19261.691387303479</v>
      </c>
      <c r="H754" s="17">
        <f t="shared" si="249"/>
        <v>20030.918951838452</v>
      </c>
      <c r="I754" s="17">
        <f t="shared" si="249"/>
        <v>20800.146516373432</v>
      </c>
      <c r="J754" s="17">
        <f t="shared" si="249"/>
        <v>22338.601645443388</v>
      </c>
      <c r="K754" s="17">
        <f t="shared" si="249"/>
        <v>23107.829209978372</v>
      </c>
      <c r="L754" s="17">
        <f t="shared" si="249"/>
        <v>24646.284339048329</v>
      </c>
    </row>
    <row r="755" spans="1:12" x14ac:dyDescent="0.25">
      <c r="A755" s="35"/>
      <c r="B755" s="33" t="s">
        <v>22</v>
      </c>
      <c r="C755" s="33">
        <f>SUM(C751:C754)</f>
        <v>509049.24098510342</v>
      </c>
      <c r="D755" s="33">
        <f t="shared" ref="D755:L755" si="250">SUM(D751:D754)</f>
        <v>510860.94098573778</v>
      </c>
      <c r="E755" s="33">
        <f t="shared" si="250"/>
        <v>527213.16579981206</v>
      </c>
      <c r="F755" s="33">
        <f t="shared" si="250"/>
        <v>537711.27086028643</v>
      </c>
      <c r="G755" s="33">
        <f t="shared" si="250"/>
        <v>560018.87023180095</v>
      </c>
      <c r="H755" s="33">
        <f t="shared" si="250"/>
        <v>582326.46960331523</v>
      </c>
      <c r="I755" s="33">
        <f t="shared" si="250"/>
        <v>604634.06897482951</v>
      </c>
      <c r="J755" s="33">
        <f t="shared" si="250"/>
        <v>649249.26771785819</v>
      </c>
      <c r="K755" s="33">
        <f t="shared" si="250"/>
        <v>671556.86708937259</v>
      </c>
      <c r="L755" s="33">
        <f t="shared" si="250"/>
        <v>716172.06583240128</v>
      </c>
    </row>
    <row r="756" spans="1:12" ht="15.75" thickBot="1" x14ac:dyDescent="0.3">
      <c r="A756" s="42"/>
      <c r="B756" s="50" t="s">
        <v>21</v>
      </c>
      <c r="C756" s="50">
        <f>C750-C755</f>
        <v>1340894.7519536526</v>
      </c>
      <c r="D756" s="50">
        <f t="shared" ref="D756:L756" si="251">D750-D755</f>
        <v>1345330.2933345162</v>
      </c>
      <c r="E756" s="50">
        <f t="shared" si="251"/>
        <v>1385365.0506379399</v>
      </c>
      <c r="F756" s="50">
        <f t="shared" si="251"/>
        <v>1411067.3078549635</v>
      </c>
      <c r="G756" s="50">
        <f t="shared" si="251"/>
        <v>1465682.4649369468</v>
      </c>
      <c r="H756" s="50">
        <f t="shared" si="251"/>
        <v>1520297.6220189298</v>
      </c>
      <c r="I756" s="50">
        <f t="shared" si="251"/>
        <v>1574912.7791009138</v>
      </c>
      <c r="J756" s="50">
        <f t="shared" si="251"/>
        <v>1684143.0932648806</v>
      </c>
      <c r="K756" s="50">
        <f t="shared" si="251"/>
        <v>1738758.2503468646</v>
      </c>
      <c r="L756" s="51">
        <f t="shared" si="251"/>
        <v>1847988.5645108316</v>
      </c>
    </row>
    <row r="757" spans="1:12" ht="15.75" thickBot="1" x14ac:dyDescent="0.3"/>
    <row r="758" spans="1:12" x14ac:dyDescent="0.25">
      <c r="A758" s="18"/>
      <c r="B758" s="43" t="s">
        <v>0</v>
      </c>
      <c r="C758" s="44">
        <v>66.45</v>
      </c>
      <c r="D758" s="19"/>
      <c r="E758" s="19"/>
      <c r="F758" s="19"/>
      <c r="G758" s="19"/>
      <c r="H758" s="19"/>
      <c r="I758" s="19"/>
      <c r="J758" s="19"/>
      <c r="K758" s="19"/>
      <c r="L758" s="20"/>
    </row>
    <row r="759" spans="1:12" x14ac:dyDescent="0.25">
      <c r="A759" s="37" t="s">
        <v>147</v>
      </c>
      <c r="B759" s="30" t="s">
        <v>173</v>
      </c>
      <c r="C759" s="30" t="s">
        <v>173</v>
      </c>
      <c r="D759" s="30" t="s">
        <v>174</v>
      </c>
      <c r="E759" s="30" t="s">
        <v>175</v>
      </c>
      <c r="F759" s="30" t="s">
        <v>176</v>
      </c>
      <c r="G759" s="30" t="s">
        <v>177</v>
      </c>
      <c r="H759" s="30" t="s">
        <v>179</v>
      </c>
      <c r="I759" s="30"/>
      <c r="J759" s="30"/>
      <c r="K759" s="30"/>
      <c r="L759" s="38"/>
    </row>
    <row r="760" spans="1:12" x14ac:dyDescent="0.25">
      <c r="A760" s="37" t="s">
        <v>1</v>
      </c>
      <c r="B760" s="30">
        <v>12</v>
      </c>
      <c r="C760" s="30">
        <v>12</v>
      </c>
      <c r="D760" s="30">
        <v>12</v>
      </c>
      <c r="E760" s="30">
        <v>12</v>
      </c>
      <c r="F760" s="30">
        <v>12</v>
      </c>
      <c r="G760" s="30">
        <v>12</v>
      </c>
      <c r="H760" s="30">
        <v>12</v>
      </c>
      <c r="I760" s="30"/>
      <c r="J760" s="30"/>
      <c r="K760" s="30"/>
      <c r="L760" s="38"/>
    </row>
    <row r="761" spans="1:12" x14ac:dyDescent="0.25">
      <c r="A761" s="35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36"/>
    </row>
    <row r="762" spans="1:12" x14ac:dyDescent="0.25">
      <c r="A762" s="35"/>
      <c r="B762" s="28" t="s">
        <v>3</v>
      </c>
      <c r="C762" s="17">
        <v>4</v>
      </c>
      <c r="D762" s="17">
        <v>6</v>
      </c>
      <c r="E762" s="17">
        <v>9</v>
      </c>
      <c r="F762" s="17">
        <v>11</v>
      </c>
      <c r="G762" s="17">
        <v>14</v>
      </c>
      <c r="H762" s="17">
        <v>16</v>
      </c>
      <c r="I762" s="17">
        <v>19</v>
      </c>
      <c r="J762" s="17">
        <v>21</v>
      </c>
      <c r="K762" s="17">
        <v>23</v>
      </c>
      <c r="L762" s="36" t="s">
        <v>4</v>
      </c>
    </row>
    <row r="763" spans="1:12" x14ac:dyDescent="0.25">
      <c r="A763" s="35" t="s">
        <v>37</v>
      </c>
      <c r="B763" s="28" t="s">
        <v>2</v>
      </c>
      <c r="C763" s="31">
        <v>0.2</v>
      </c>
      <c r="D763" s="31">
        <v>0.3</v>
      </c>
      <c r="E763" s="31">
        <v>0.4</v>
      </c>
      <c r="F763" s="31">
        <v>0.5</v>
      </c>
      <c r="G763" s="31">
        <v>0.6</v>
      </c>
      <c r="H763" s="31">
        <v>0.7</v>
      </c>
      <c r="I763" s="31">
        <v>0.8</v>
      </c>
      <c r="J763" s="31">
        <v>1</v>
      </c>
      <c r="K763" s="31">
        <v>1.1000000000000001</v>
      </c>
      <c r="L763" s="39">
        <v>1.3</v>
      </c>
    </row>
    <row r="764" spans="1:12" ht="18.75" x14ac:dyDescent="0.3">
      <c r="A764" s="35"/>
      <c r="B764" s="28" t="s">
        <v>7</v>
      </c>
      <c r="C764" s="32">
        <v>0.1</v>
      </c>
      <c r="D764" s="31">
        <v>0.2</v>
      </c>
      <c r="E764" s="31">
        <v>0.4</v>
      </c>
      <c r="F764" s="31">
        <v>0.8</v>
      </c>
      <c r="G764" s="31"/>
      <c r="H764" s="31"/>
      <c r="I764" s="31"/>
      <c r="J764" s="31"/>
      <c r="K764" s="31"/>
      <c r="L764" s="39"/>
    </row>
    <row r="765" spans="1:12" x14ac:dyDescent="0.25">
      <c r="A765" s="35" t="s">
        <v>93</v>
      </c>
      <c r="B765" s="17" t="s">
        <v>5</v>
      </c>
      <c r="C765" s="17">
        <f>(('NO TOCAR'!$B$9*$C$758)*12)</f>
        <v>294080.48348597571</v>
      </c>
      <c r="D765" s="17">
        <f>(('NO TOCAR'!$B$9*$C$758)*12)</f>
        <v>294080.48348597571</v>
      </c>
      <c r="E765" s="17">
        <f>(('NO TOCAR'!$B$9*$C$758)*12)</f>
        <v>294080.48348597571</v>
      </c>
      <c r="F765" s="17">
        <f>(('NO TOCAR'!$B$9*$C$758)*12)</f>
        <v>294080.48348597571</v>
      </c>
      <c r="G765" s="17">
        <f>(('NO TOCAR'!$B$9*$C$758)*12)</f>
        <v>294080.48348597571</v>
      </c>
      <c r="H765" s="17">
        <f>(('NO TOCAR'!$B$9*$C$758)*12)</f>
        <v>294080.48348597571</v>
      </c>
      <c r="I765" s="17">
        <f>(('NO TOCAR'!$B$9*$C$758)*12)</f>
        <v>294080.48348597571</v>
      </c>
      <c r="J765" s="17">
        <f>(('NO TOCAR'!$B$9*$C$758)*12)</f>
        <v>294080.48348597571</v>
      </c>
      <c r="K765" s="17">
        <f>(('NO TOCAR'!$B$9*$C$758)*12)</f>
        <v>294080.48348597571</v>
      </c>
      <c r="L765" s="36">
        <f>(('NO TOCAR'!$B$9*$C$758)*12)</f>
        <v>294080.48348597571</v>
      </c>
    </row>
    <row r="766" spans="1:12" x14ac:dyDescent="0.25">
      <c r="A766" s="35" t="s">
        <v>94</v>
      </c>
      <c r="B766" s="17" t="s">
        <v>6</v>
      </c>
      <c r="C766" s="17">
        <f>C765*C763</f>
        <v>58816.096697195142</v>
      </c>
      <c r="D766" s="17">
        <f>D765*D763</f>
        <v>88224.145045792713</v>
      </c>
      <c r="E766" s="17">
        <f t="shared" ref="E766:L766" si="252">E765*E763</f>
        <v>117632.19339439028</v>
      </c>
      <c r="F766" s="17">
        <f t="shared" si="252"/>
        <v>147040.24174298786</v>
      </c>
      <c r="G766" s="17">
        <f t="shared" si="252"/>
        <v>176448.29009158543</v>
      </c>
      <c r="H766" s="17">
        <f t="shared" si="252"/>
        <v>205856.338440183</v>
      </c>
      <c r="I766" s="17">
        <f t="shared" si="252"/>
        <v>235264.38678878057</v>
      </c>
      <c r="J766" s="17">
        <f t="shared" si="252"/>
        <v>294080.48348597571</v>
      </c>
      <c r="K766" s="17">
        <f t="shared" si="252"/>
        <v>323488.53183457331</v>
      </c>
      <c r="L766" s="36">
        <f t="shared" si="252"/>
        <v>382304.62853176845</v>
      </c>
    </row>
    <row r="767" spans="1:12" x14ac:dyDescent="0.25">
      <c r="A767" s="35" t="s">
        <v>95</v>
      </c>
      <c r="B767" s="17" t="s">
        <v>7</v>
      </c>
      <c r="C767" s="17">
        <f>C765*$C$8</f>
        <v>29408.048348597571</v>
      </c>
      <c r="D767" s="17">
        <f t="shared" ref="D767:L767" si="253">D765*$C$8</f>
        <v>29408.048348597571</v>
      </c>
      <c r="E767" s="17">
        <f t="shared" si="253"/>
        <v>29408.048348597571</v>
      </c>
      <c r="F767" s="17">
        <f t="shared" si="253"/>
        <v>29408.048348597571</v>
      </c>
      <c r="G767" s="17">
        <f t="shared" si="253"/>
        <v>29408.048348597571</v>
      </c>
      <c r="H767" s="17">
        <f t="shared" si="253"/>
        <v>29408.048348597571</v>
      </c>
      <c r="I767" s="17">
        <f t="shared" si="253"/>
        <v>29408.048348597571</v>
      </c>
      <c r="J767" s="17">
        <f t="shared" si="253"/>
        <v>29408.048348597571</v>
      </c>
      <c r="K767" s="17">
        <f t="shared" si="253"/>
        <v>29408.048348597571</v>
      </c>
      <c r="L767" s="36">
        <f t="shared" si="253"/>
        <v>29408.048348597571</v>
      </c>
    </row>
    <row r="768" spans="1:12" x14ac:dyDescent="0.25">
      <c r="A768" s="35" t="s">
        <v>97</v>
      </c>
      <c r="B768" s="17" t="s">
        <v>8</v>
      </c>
      <c r="C768" s="17">
        <f>('NO TOCAR'!$B$11/18)*12</f>
        <v>158523.52934399998</v>
      </c>
      <c r="D768" s="17">
        <f>C768+'NO TOCAR'!$D$13</f>
        <v>165729.14211839999</v>
      </c>
      <c r="E768" s="17">
        <f>D768+'NO TOCAR'!$D$13</f>
        <v>172934.7548928</v>
      </c>
      <c r="F768" s="17">
        <f>E768+'NO TOCAR'!$D$13</f>
        <v>180140.36766720001</v>
      </c>
      <c r="G768" s="17">
        <f>F768+'NO TOCAR'!$D$13</f>
        <v>187345.98044160003</v>
      </c>
      <c r="H768" s="17">
        <f>G768+'NO TOCAR'!$D$13</f>
        <v>194551.59321600004</v>
      </c>
      <c r="I768" s="17">
        <f>H768+'NO TOCAR'!$D$13</f>
        <v>201757.20599040005</v>
      </c>
      <c r="J768" s="17">
        <f>I768+'NO TOCAR'!$D$13+'NO TOCAR'!$D$13</f>
        <v>216168.43153920007</v>
      </c>
      <c r="K768" s="17">
        <f>J768+'NO TOCAR'!$D$13</f>
        <v>223374.04431360008</v>
      </c>
      <c r="L768" s="17">
        <f>K768+'NO TOCAR'!$D$13+'NO TOCAR'!$D$13</f>
        <v>237785.26986240011</v>
      </c>
    </row>
    <row r="769" spans="1:12" x14ac:dyDescent="0.25">
      <c r="A769" s="35" t="s">
        <v>96</v>
      </c>
      <c r="B769" s="17" t="s">
        <v>9</v>
      </c>
      <c r="C769" s="17">
        <f>(C768+C767+C766+C765)*$E$8</f>
        <v>216331.26315030735</v>
      </c>
      <c r="D769" s="17">
        <f t="shared" ref="D769:L769" si="254">(D768+D767+D766+D765)*$E$8</f>
        <v>230976.72759950638</v>
      </c>
      <c r="E769" s="17">
        <f t="shared" si="254"/>
        <v>245622.19204870547</v>
      </c>
      <c r="F769" s="17">
        <f t="shared" si="254"/>
        <v>260267.65649790448</v>
      </c>
      <c r="G769" s="17">
        <f t="shared" si="254"/>
        <v>274913.12094710348</v>
      </c>
      <c r="H769" s="17">
        <f t="shared" si="254"/>
        <v>289558.58539630251</v>
      </c>
      <c r="I769" s="17">
        <f t="shared" si="254"/>
        <v>304204.04984550161</v>
      </c>
      <c r="J769" s="17">
        <f t="shared" si="254"/>
        <v>333494.97874389961</v>
      </c>
      <c r="K769" s="17">
        <f t="shared" si="254"/>
        <v>348140.44319309876</v>
      </c>
      <c r="L769" s="36">
        <f t="shared" si="254"/>
        <v>377431.37209149677</v>
      </c>
    </row>
    <row r="770" spans="1:12" x14ac:dyDescent="0.25">
      <c r="A770" s="35" t="s">
        <v>178</v>
      </c>
      <c r="B770" s="17" t="s">
        <v>10</v>
      </c>
      <c r="C770" s="17">
        <f>('NO TOCAR'!$E$4/15)*12</f>
        <v>13160</v>
      </c>
      <c r="D770" s="17">
        <f>('NO TOCAR'!$E$4/15)*12</f>
        <v>13160</v>
      </c>
      <c r="E770" s="17">
        <f>('NO TOCAR'!$E$4/15)*12</f>
        <v>13160</v>
      </c>
      <c r="F770" s="17">
        <f>('NO TOCAR'!$E$4/15)*12</f>
        <v>13160</v>
      </c>
      <c r="G770" s="17">
        <f>('NO TOCAR'!$E$4/15)*12</f>
        <v>13160</v>
      </c>
      <c r="H770" s="17">
        <f>('NO TOCAR'!$E$4/15)*12</f>
        <v>13160</v>
      </c>
      <c r="I770" s="17">
        <f>('NO TOCAR'!$E$4/15)*12</f>
        <v>13160</v>
      </c>
      <c r="J770" s="17">
        <f>('NO TOCAR'!$E$4/15)*12</f>
        <v>13160</v>
      </c>
      <c r="K770" s="17">
        <f>('NO TOCAR'!$E$4/15)*12</f>
        <v>13160</v>
      </c>
      <c r="L770" s="36">
        <f>('NO TOCAR'!$E$4/15)*12</f>
        <v>13160</v>
      </c>
    </row>
    <row r="771" spans="1:12" x14ac:dyDescent="0.25">
      <c r="A771" s="35" t="s">
        <v>180</v>
      </c>
      <c r="B771" s="17" t="s">
        <v>11</v>
      </c>
      <c r="C771" s="17">
        <f>('NO TOCAR'!$B$15/15)*12</f>
        <v>21529.5277824</v>
      </c>
      <c r="D771" s="17">
        <f>('NO TOCAR'!$B$15/15)*12</f>
        <v>21529.5277824</v>
      </c>
      <c r="E771" s="17">
        <f>('NO TOCAR'!$B$15/15)*12</f>
        <v>21529.5277824</v>
      </c>
      <c r="F771" s="17">
        <f>('NO TOCAR'!$B$15/15)*12</f>
        <v>21529.5277824</v>
      </c>
      <c r="G771" s="17">
        <f>('NO TOCAR'!$B$15/15)*12</f>
        <v>21529.5277824</v>
      </c>
      <c r="H771" s="17">
        <f>('NO TOCAR'!$B$15/15)*12</f>
        <v>21529.5277824</v>
      </c>
      <c r="I771" s="17">
        <f>('NO TOCAR'!$B$15/15)*12</f>
        <v>21529.5277824</v>
      </c>
      <c r="J771" s="17">
        <f>('NO TOCAR'!$B$15/15)*12</f>
        <v>21529.5277824</v>
      </c>
      <c r="K771" s="17">
        <f>('NO TOCAR'!$B$15/15)*12</f>
        <v>21529.5277824</v>
      </c>
      <c r="L771" s="36">
        <f>('NO TOCAR'!$B$15/15)*12</f>
        <v>21529.5277824</v>
      </c>
    </row>
    <row r="772" spans="1:12" x14ac:dyDescent="0.25">
      <c r="A772" s="35"/>
      <c r="B772" s="17" t="s">
        <v>12</v>
      </c>
      <c r="C772" s="17">
        <f>('NO TOCAR'!$F$4/15)*12</f>
        <v>5117.7759999999998</v>
      </c>
      <c r="D772" s="17">
        <f>('NO TOCAR'!$F$4/15)*12</f>
        <v>5117.7759999999998</v>
      </c>
      <c r="E772" s="17">
        <f>('NO TOCAR'!$F$4/15)*12</f>
        <v>5117.7759999999998</v>
      </c>
      <c r="F772" s="17">
        <f>('NO TOCAR'!$F$4/15)*12</f>
        <v>5117.7759999999998</v>
      </c>
      <c r="G772" s="17">
        <f>('NO TOCAR'!$F$4/15)*12</f>
        <v>5117.7759999999998</v>
      </c>
      <c r="H772" s="17">
        <f>('NO TOCAR'!$F$4/15)*12</f>
        <v>5117.7759999999998</v>
      </c>
      <c r="I772" s="17">
        <f>('NO TOCAR'!$F$4/15)*12</f>
        <v>5117.7759999999998</v>
      </c>
      <c r="J772" s="17">
        <f>('NO TOCAR'!$F$4/15)*12</f>
        <v>5117.7759999999998</v>
      </c>
      <c r="K772" s="17">
        <f>('NO TOCAR'!$F$4/15)*12</f>
        <v>5117.7759999999998</v>
      </c>
      <c r="L772" s="36">
        <f>('NO TOCAR'!$F$4/15)*12</f>
        <v>5117.7759999999998</v>
      </c>
    </row>
    <row r="773" spans="1:12" x14ac:dyDescent="0.25">
      <c r="A773" s="35"/>
      <c r="B773" s="17" t="s">
        <v>13</v>
      </c>
      <c r="C773" s="17">
        <f>('NO TOCAR'!$B$17/18)*12</f>
        <v>87955.789056000009</v>
      </c>
      <c r="D773" s="17">
        <f>('NO TOCAR'!$D$17/18)*12</f>
        <v>40838.779007999998</v>
      </c>
      <c r="E773" s="17">
        <f>('NO TOCAR'!$F$17/18)*12</f>
        <v>27148.262783999999</v>
      </c>
      <c r="F773" s="17"/>
      <c r="G773" s="17"/>
      <c r="H773" s="17"/>
      <c r="I773" s="17"/>
      <c r="J773" s="17"/>
      <c r="K773" s="17"/>
      <c r="L773" s="36"/>
    </row>
    <row r="774" spans="1:12" x14ac:dyDescent="0.25">
      <c r="A774" s="35"/>
      <c r="B774" s="17" t="s">
        <v>14</v>
      </c>
      <c r="C774" s="17">
        <f>('NO TOCAR'!$E$5/15)*12</f>
        <v>9800</v>
      </c>
      <c r="D774" s="17">
        <f>('NO TOCAR'!$E$5/15)*12</f>
        <v>9800</v>
      </c>
      <c r="E774" s="17">
        <f>('NO TOCAR'!$E$5/15)*12</f>
        <v>9800</v>
      </c>
      <c r="F774" s="17">
        <f>('NO TOCAR'!$E$5/15)*12</f>
        <v>9800</v>
      </c>
      <c r="G774" s="17">
        <f>('NO TOCAR'!$E$5/15)*12</f>
        <v>9800</v>
      </c>
      <c r="H774" s="17">
        <f>('NO TOCAR'!$E$5/15)*12</f>
        <v>9800</v>
      </c>
      <c r="I774" s="17">
        <f>('NO TOCAR'!$E$5/15)*12</f>
        <v>9800</v>
      </c>
      <c r="J774" s="17">
        <f>('NO TOCAR'!$E$5/15)*12</f>
        <v>9800</v>
      </c>
      <c r="K774" s="17">
        <f>('NO TOCAR'!$E$5/15)*12</f>
        <v>9800</v>
      </c>
      <c r="L774" s="36">
        <f>('NO TOCAR'!$E$5/15)*12</f>
        <v>9800</v>
      </c>
    </row>
    <row r="775" spans="1:12" x14ac:dyDescent="0.25">
      <c r="A775" s="35"/>
      <c r="B775" s="17" t="s">
        <v>15</v>
      </c>
      <c r="C775" s="17">
        <f>('NO TOCAR'!$B$19/15)*12</f>
        <v>11543.498283520001</v>
      </c>
      <c r="D775" s="17">
        <f>('NO TOCAR'!$B$19/15)*12</f>
        <v>11543.498283520001</v>
      </c>
      <c r="E775" s="17">
        <f>('NO TOCAR'!$B$19/15)*12</f>
        <v>11543.498283520001</v>
      </c>
      <c r="F775" s="17">
        <f>('NO TOCAR'!$B$19/15)*12</f>
        <v>11543.498283520001</v>
      </c>
      <c r="G775" s="17">
        <f>('NO TOCAR'!$B$19/15)*12</f>
        <v>11543.498283520001</v>
      </c>
      <c r="H775" s="17">
        <f>('NO TOCAR'!$B$19/15)*12</f>
        <v>11543.498283520001</v>
      </c>
      <c r="I775" s="17">
        <f>('NO TOCAR'!$B$19/15)*12</f>
        <v>11543.498283520001</v>
      </c>
      <c r="J775" s="17">
        <f>('NO TOCAR'!$B$19/15)*12</f>
        <v>11543.498283520001</v>
      </c>
      <c r="K775" s="17">
        <f>('NO TOCAR'!$B$19/15)*12</f>
        <v>11543.498283520001</v>
      </c>
      <c r="L775" s="36">
        <f>('NO TOCAR'!$B$19/15)*12</f>
        <v>11543.498283520001</v>
      </c>
    </row>
    <row r="776" spans="1:12" x14ac:dyDescent="0.25">
      <c r="A776" s="35"/>
      <c r="B776" s="17" t="s">
        <v>16</v>
      </c>
      <c r="C776" s="17">
        <f>('NO TOCAR'!$B$21/15)*12</f>
        <v>58282.258867199998</v>
      </c>
      <c r="D776" s="17">
        <f>('NO TOCAR'!$B$21/15)*12</f>
        <v>58282.258867199998</v>
      </c>
      <c r="E776" s="17">
        <f>('NO TOCAR'!$B$21/15)*12</f>
        <v>58282.258867199998</v>
      </c>
      <c r="F776" s="17">
        <f>('NO TOCAR'!$B$21/15)*12</f>
        <v>58282.258867199998</v>
      </c>
      <c r="G776" s="17">
        <f>('NO TOCAR'!$B$21/15)*12</f>
        <v>58282.258867199998</v>
      </c>
      <c r="H776" s="17">
        <f>('NO TOCAR'!$B$21/15)*12</f>
        <v>58282.258867199998</v>
      </c>
      <c r="I776" s="17">
        <f>('NO TOCAR'!$B$21/15)*12</f>
        <v>58282.258867199998</v>
      </c>
      <c r="J776" s="17">
        <f>('NO TOCAR'!$B$21/15)*12</f>
        <v>58282.258867199998</v>
      </c>
      <c r="K776" s="17">
        <f>('NO TOCAR'!$B$21/15)*12</f>
        <v>58282.258867199998</v>
      </c>
      <c r="L776" s="36">
        <f>('NO TOCAR'!$B$21/15)*12</f>
        <v>58282.258867199998</v>
      </c>
    </row>
    <row r="777" spans="1:12" x14ac:dyDescent="0.25">
      <c r="A777" s="35"/>
      <c r="B777" s="33" t="s">
        <v>17</v>
      </c>
      <c r="C777" s="33">
        <f>SUM(C765:C776)</f>
        <v>964548.27101519576</v>
      </c>
      <c r="D777" s="33">
        <f t="shared" ref="D777:L777" si="255">SUM(D765:D776)</f>
        <v>968690.38653939241</v>
      </c>
      <c r="E777" s="33">
        <f t="shared" si="255"/>
        <v>1006258.9958875891</v>
      </c>
      <c r="F777" s="33">
        <f t="shared" si="255"/>
        <v>1030369.8586757856</v>
      </c>
      <c r="G777" s="33">
        <f t="shared" si="255"/>
        <v>1081628.984247982</v>
      </c>
      <c r="H777" s="33">
        <f t="shared" si="255"/>
        <v>1132888.1098201789</v>
      </c>
      <c r="I777" s="33">
        <f t="shared" si="255"/>
        <v>1184147.2353923756</v>
      </c>
      <c r="J777" s="33">
        <f t="shared" si="255"/>
        <v>1286665.4865367687</v>
      </c>
      <c r="K777" s="33">
        <f t="shared" si="255"/>
        <v>1337924.6121089654</v>
      </c>
      <c r="L777" s="40">
        <f t="shared" si="255"/>
        <v>1440442.8632533588</v>
      </c>
    </row>
    <row r="778" spans="1:12" x14ac:dyDescent="0.25">
      <c r="A778" s="35"/>
      <c r="B778" s="17" t="s">
        <v>18</v>
      </c>
      <c r="C778" s="17">
        <f>(C773+C772+C771+C770+C769+C768+C767+C766+C765)*21%</f>
        <v>185833.7279115399</v>
      </c>
      <c r="D778" s="17">
        <f t="shared" ref="D778:L778" si="256">(D773+D772+D771+D770+D769+D768+D767+D766+D765)*21%</f>
        <v>186703.57217162117</v>
      </c>
      <c r="E778" s="17">
        <f t="shared" si="256"/>
        <v>194592.98013474251</v>
      </c>
      <c r="F778" s="17">
        <f t="shared" si="256"/>
        <v>199656.26132026379</v>
      </c>
      <c r="G778" s="17">
        <f t="shared" si="256"/>
        <v>210420.67769042504</v>
      </c>
      <c r="H778" s="17">
        <f t="shared" si="256"/>
        <v>221185.09406058636</v>
      </c>
      <c r="I778" s="17">
        <f t="shared" si="256"/>
        <v>231949.51043074764</v>
      </c>
      <c r="J778" s="17">
        <f t="shared" si="256"/>
        <v>253478.34317107021</v>
      </c>
      <c r="K778" s="17">
        <f t="shared" si="256"/>
        <v>264242.75954123156</v>
      </c>
      <c r="L778" s="36">
        <f t="shared" si="256"/>
        <v>285771.59228155413</v>
      </c>
    </row>
    <row r="779" spans="1:12" x14ac:dyDescent="0.25">
      <c r="A779" s="35"/>
      <c r="B779" s="17" t="s">
        <v>19</v>
      </c>
      <c r="C779" s="17">
        <f>(C773+C772+C771+C770+C769+C768+C767+C766+C765)*7%</f>
        <v>61944.57597051331</v>
      </c>
      <c r="D779" s="17">
        <f t="shared" ref="D779:L779" si="257">(D773+D772+D771+D770+D769+D768+D767+D766+D765)*7%</f>
        <v>62234.524057207069</v>
      </c>
      <c r="E779" s="17">
        <f t="shared" si="257"/>
        <v>64864.326711580841</v>
      </c>
      <c r="F779" s="17">
        <f t="shared" si="257"/>
        <v>66552.08710675461</v>
      </c>
      <c r="G779" s="17">
        <f t="shared" si="257"/>
        <v>70140.225896808362</v>
      </c>
      <c r="H779" s="17">
        <f t="shared" si="257"/>
        <v>73728.364686862129</v>
      </c>
      <c r="I779" s="17">
        <f t="shared" si="257"/>
        <v>77316.503476915896</v>
      </c>
      <c r="J779" s="17">
        <f t="shared" si="257"/>
        <v>84492.781057023414</v>
      </c>
      <c r="K779" s="17">
        <f t="shared" si="257"/>
        <v>88080.919847077195</v>
      </c>
      <c r="L779" s="36">
        <f t="shared" si="257"/>
        <v>95257.197427184714</v>
      </c>
    </row>
    <row r="780" spans="1:12" x14ac:dyDescent="0.25">
      <c r="A780" s="35"/>
      <c r="B780" s="17" t="s">
        <v>20</v>
      </c>
      <c r="C780" s="17">
        <f>'NO TOCAR'!$B$22</f>
        <v>1429.82</v>
      </c>
      <c r="D780" s="17">
        <f>'NO TOCAR'!$B$22</f>
        <v>1429.82</v>
      </c>
      <c r="E780" s="17">
        <f>'NO TOCAR'!$B$22</f>
        <v>1429.82</v>
      </c>
      <c r="F780" s="17">
        <f>'NO TOCAR'!$B$22</f>
        <v>1429.82</v>
      </c>
      <c r="G780" s="17">
        <f>'NO TOCAR'!$B$22</f>
        <v>1429.82</v>
      </c>
      <c r="H780" s="17">
        <f>'NO TOCAR'!$B$22</f>
        <v>1429.82</v>
      </c>
      <c r="I780" s="17">
        <f>'NO TOCAR'!$B$22</f>
        <v>1429.82</v>
      </c>
      <c r="J780" s="17">
        <f>'NO TOCAR'!$B$22</f>
        <v>1429.82</v>
      </c>
      <c r="K780" s="17">
        <f>'NO TOCAR'!$B$22</f>
        <v>1429.82</v>
      </c>
      <c r="L780" s="36">
        <f>'NO TOCAR'!$B$22</f>
        <v>1429.82</v>
      </c>
    </row>
    <row r="781" spans="1:12" x14ac:dyDescent="0.25">
      <c r="A781" s="35"/>
      <c r="B781" s="17" t="s">
        <v>220</v>
      </c>
      <c r="C781" s="17">
        <f>(C765+C766+C767+C768+C769+C770+C771+C772+C773)*1%</f>
        <v>8849.2251386447588</v>
      </c>
      <c r="D781" s="17">
        <f t="shared" ref="D781:L781" si="258">(D765+D766+D767+D768+D769+D770+D771+D772+D773)*1%</f>
        <v>8890.6462938867244</v>
      </c>
      <c r="E781" s="17">
        <f t="shared" si="258"/>
        <v>9266.3323873686913</v>
      </c>
      <c r="F781" s="17">
        <f t="shared" si="258"/>
        <v>9507.4410152506571</v>
      </c>
      <c r="G781" s="17">
        <f t="shared" si="258"/>
        <v>10020.032270972622</v>
      </c>
      <c r="H781" s="17">
        <f t="shared" si="258"/>
        <v>10532.623526694588</v>
      </c>
      <c r="I781" s="17">
        <f t="shared" si="258"/>
        <v>11045.214782416555</v>
      </c>
      <c r="J781" s="17">
        <f t="shared" si="258"/>
        <v>12070.397293860486</v>
      </c>
      <c r="K781" s="17">
        <f t="shared" si="258"/>
        <v>12582.988549582453</v>
      </c>
      <c r="L781" s="17">
        <f t="shared" si="258"/>
        <v>13608.171061026387</v>
      </c>
    </row>
    <row r="782" spans="1:12" x14ac:dyDescent="0.25">
      <c r="A782" s="35"/>
      <c r="B782" s="33" t="s">
        <v>22</v>
      </c>
      <c r="C782" s="33">
        <f>SUM(C778:C781)</f>
        <v>258057.34902069796</v>
      </c>
      <c r="D782" s="33">
        <f t="shared" ref="D782:L782" si="259">SUM(D778:D781)</f>
        <v>259258.56252271499</v>
      </c>
      <c r="E782" s="33">
        <f t="shared" si="259"/>
        <v>270153.45923369209</v>
      </c>
      <c r="F782" s="33">
        <f t="shared" si="259"/>
        <v>277145.60944226902</v>
      </c>
      <c r="G782" s="33">
        <f t="shared" si="259"/>
        <v>292010.75585820602</v>
      </c>
      <c r="H782" s="33">
        <f t="shared" si="259"/>
        <v>306875.90227414313</v>
      </c>
      <c r="I782" s="33">
        <f t="shared" si="259"/>
        <v>321741.04869008006</v>
      </c>
      <c r="J782" s="33">
        <f t="shared" si="259"/>
        <v>351471.34152195416</v>
      </c>
      <c r="K782" s="33">
        <f t="shared" si="259"/>
        <v>366336.48793789122</v>
      </c>
      <c r="L782" s="33">
        <f t="shared" si="259"/>
        <v>396066.78076976526</v>
      </c>
    </row>
    <row r="783" spans="1:12" x14ac:dyDescent="0.25">
      <c r="A783" s="35"/>
      <c r="B783" s="50" t="s">
        <v>21</v>
      </c>
      <c r="C783" s="50">
        <f>C777-C782</f>
        <v>706490.92199449777</v>
      </c>
      <c r="D783" s="50">
        <f t="shared" ref="D783:L783" si="260">D777-D782</f>
        <v>709431.82401667745</v>
      </c>
      <c r="E783" s="50">
        <f t="shared" si="260"/>
        <v>736105.53665389703</v>
      </c>
      <c r="F783" s="50">
        <f t="shared" si="260"/>
        <v>753224.24923351663</v>
      </c>
      <c r="G783" s="50">
        <f t="shared" si="260"/>
        <v>789618.22838977608</v>
      </c>
      <c r="H783" s="50">
        <f t="shared" si="260"/>
        <v>826012.20754603576</v>
      </c>
      <c r="I783" s="50">
        <f t="shared" si="260"/>
        <v>862406.18670229556</v>
      </c>
      <c r="J783" s="50">
        <f t="shared" si="260"/>
        <v>935194.14501481457</v>
      </c>
      <c r="K783" s="50">
        <f t="shared" si="260"/>
        <v>971588.12417107425</v>
      </c>
      <c r="L783" s="51">
        <f t="shared" si="260"/>
        <v>1044376.0824835935</v>
      </c>
    </row>
    <row r="784" spans="1:12" x14ac:dyDescent="0.25">
      <c r="A784" s="35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36"/>
    </row>
    <row r="785" spans="1:12" x14ac:dyDescent="0.25">
      <c r="A785" s="35"/>
      <c r="B785" s="28" t="s">
        <v>0</v>
      </c>
      <c r="C785" s="29">
        <v>66.45</v>
      </c>
      <c r="D785" s="17"/>
      <c r="E785" s="17"/>
      <c r="F785" s="17"/>
      <c r="G785" s="17"/>
      <c r="H785" s="17"/>
      <c r="I785" s="17"/>
      <c r="J785" s="17"/>
      <c r="K785" s="17"/>
      <c r="L785" s="36"/>
    </row>
    <row r="786" spans="1:12" x14ac:dyDescent="0.25">
      <c r="A786" s="37" t="s">
        <v>147</v>
      </c>
      <c r="B786" s="30" t="s">
        <v>173</v>
      </c>
      <c r="C786" s="30" t="s">
        <v>173</v>
      </c>
      <c r="D786" s="30" t="s">
        <v>174</v>
      </c>
      <c r="E786" s="30" t="s">
        <v>175</v>
      </c>
      <c r="F786" s="30" t="s">
        <v>176</v>
      </c>
      <c r="G786" s="30" t="s">
        <v>177</v>
      </c>
      <c r="H786" s="30" t="s">
        <v>179</v>
      </c>
      <c r="I786" s="17"/>
      <c r="J786" s="17"/>
      <c r="K786" s="17"/>
      <c r="L786" s="36"/>
    </row>
    <row r="787" spans="1:12" x14ac:dyDescent="0.25">
      <c r="A787" s="37" t="s">
        <v>1</v>
      </c>
      <c r="B787" s="30">
        <v>12</v>
      </c>
      <c r="C787" s="30">
        <v>12</v>
      </c>
      <c r="D787" s="30">
        <v>12</v>
      </c>
      <c r="E787" s="30">
        <v>12</v>
      </c>
      <c r="F787" s="30">
        <v>12</v>
      </c>
      <c r="G787" s="30">
        <v>12</v>
      </c>
      <c r="H787" s="30">
        <v>12</v>
      </c>
      <c r="I787" s="17"/>
      <c r="J787" s="17"/>
      <c r="K787" s="17"/>
      <c r="L787" s="36"/>
    </row>
    <row r="788" spans="1:12" x14ac:dyDescent="0.25">
      <c r="A788" s="35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36"/>
    </row>
    <row r="789" spans="1:12" x14ac:dyDescent="0.25">
      <c r="A789" s="35"/>
      <c r="B789" s="28" t="s">
        <v>3</v>
      </c>
      <c r="C789" s="17">
        <v>4</v>
      </c>
      <c r="D789" s="17">
        <v>6</v>
      </c>
      <c r="E789" s="17">
        <v>9</v>
      </c>
      <c r="F789" s="17">
        <v>11</v>
      </c>
      <c r="G789" s="17">
        <v>14</v>
      </c>
      <c r="H789" s="17">
        <v>16</v>
      </c>
      <c r="I789" s="17">
        <v>19</v>
      </c>
      <c r="J789" s="17">
        <v>21</v>
      </c>
      <c r="K789" s="17">
        <v>23</v>
      </c>
      <c r="L789" s="36" t="s">
        <v>4</v>
      </c>
    </row>
    <row r="790" spans="1:12" x14ac:dyDescent="0.25">
      <c r="A790" s="35" t="s">
        <v>54</v>
      </c>
      <c r="B790" s="28" t="s">
        <v>2</v>
      </c>
      <c r="C790" s="31">
        <v>0.2</v>
      </c>
      <c r="D790" s="31">
        <v>0.3</v>
      </c>
      <c r="E790" s="31">
        <v>0.4</v>
      </c>
      <c r="F790" s="31">
        <v>0.5</v>
      </c>
      <c r="G790" s="31">
        <v>0.6</v>
      </c>
      <c r="H790" s="31">
        <v>0.7</v>
      </c>
      <c r="I790" s="31">
        <v>0.8</v>
      </c>
      <c r="J790" s="31">
        <v>1</v>
      </c>
      <c r="K790" s="31">
        <v>1.1000000000000001</v>
      </c>
      <c r="L790" s="39">
        <v>1.3</v>
      </c>
    </row>
    <row r="791" spans="1:12" ht="18.75" x14ac:dyDescent="0.3">
      <c r="A791" s="35"/>
      <c r="B791" s="28" t="s">
        <v>7</v>
      </c>
      <c r="C791" s="31">
        <v>0.1</v>
      </c>
      <c r="D791" s="32">
        <v>0.2</v>
      </c>
      <c r="E791" s="31">
        <v>0.4</v>
      </c>
      <c r="F791" s="31">
        <v>0.8</v>
      </c>
      <c r="G791" s="31"/>
      <c r="H791" s="31"/>
      <c r="I791" s="31"/>
      <c r="J791" s="31"/>
      <c r="K791" s="31"/>
      <c r="L791" s="39"/>
    </row>
    <row r="792" spans="1:12" x14ac:dyDescent="0.25">
      <c r="A792" s="35" t="s">
        <v>93</v>
      </c>
      <c r="B792" s="17" t="s">
        <v>5</v>
      </c>
      <c r="C792" s="17">
        <f>(('NO TOCAR'!$B$9*$C$758)*12)</f>
        <v>294080.48348597571</v>
      </c>
      <c r="D792" s="17">
        <f>(('NO TOCAR'!$B$9*$C$758)*12)</f>
        <v>294080.48348597571</v>
      </c>
      <c r="E792" s="17">
        <f>(('NO TOCAR'!$B$9*$C$758)*12)</f>
        <v>294080.48348597571</v>
      </c>
      <c r="F792" s="17">
        <f>(('NO TOCAR'!$B$9*$C$758)*12)</f>
        <v>294080.48348597571</v>
      </c>
      <c r="G792" s="17">
        <f>(('NO TOCAR'!$B$9*$C$758)*12)</f>
        <v>294080.48348597571</v>
      </c>
      <c r="H792" s="17">
        <f>(('NO TOCAR'!$B$9*$C$758)*12)</f>
        <v>294080.48348597571</v>
      </c>
      <c r="I792" s="17">
        <f>(('NO TOCAR'!$B$9*$C$758)*12)</f>
        <v>294080.48348597571</v>
      </c>
      <c r="J792" s="17">
        <f>(('NO TOCAR'!$B$9*$C$758)*12)</f>
        <v>294080.48348597571</v>
      </c>
      <c r="K792" s="17">
        <f>(('NO TOCAR'!$B$9*$C$758)*12)</f>
        <v>294080.48348597571</v>
      </c>
      <c r="L792" s="36">
        <f>(('NO TOCAR'!$B$9*$C$758)*12)</f>
        <v>294080.48348597571</v>
      </c>
    </row>
    <row r="793" spans="1:12" x14ac:dyDescent="0.25">
      <c r="A793" s="35" t="s">
        <v>94</v>
      </c>
      <c r="B793" s="17" t="s">
        <v>6</v>
      </c>
      <c r="C793" s="17">
        <f>C792*C790</f>
        <v>58816.096697195142</v>
      </c>
      <c r="D793" s="17">
        <f>D792*D790</f>
        <v>88224.145045792713</v>
      </c>
      <c r="E793" s="17">
        <f t="shared" ref="E793:L793" si="261">E792*E790</f>
        <v>117632.19339439028</v>
      </c>
      <c r="F793" s="17">
        <f t="shared" si="261"/>
        <v>147040.24174298786</v>
      </c>
      <c r="G793" s="17">
        <f t="shared" si="261"/>
        <v>176448.29009158543</v>
      </c>
      <c r="H793" s="17">
        <f t="shared" si="261"/>
        <v>205856.338440183</v>
      </c>
      <c r="I793" s="17">
        <f t="shared" si="261"/>
        <v>235264.38678878057</v>
      </c>
      <c r="J793" s="17">
        <f t="shared" si="261"/>
        <v>294080.48348597571</v>
      </c>
      <c r="K793" s="17">
        <f t="shared" si="261"/>
        <v>323488.53183457331</v>
      </c>
      <c r="L793" s="36">
        <f t="shared" si="261"/>
        <v>382304.62853176845</v>
      </c>
    </row>
    <row r="794" spans="1:12" x14ac:dyDescent="0.25">
      <c r="A794" s="35" t="s">
        <v>95</v>
      </c>
      <c r="B794" s="17" t="s">
        <v>7</v>
      </c>
      <c r="C794" s="17">
        <f>C792*$D$791</f>
        <v>58816.096697195142</v>
      </c>
      <c r="D794" s="17">
        <f t="shared" ref="D794:L794" si="262">D792*$D$791</f>
        <v>58816.096697195142</v>
      </c>
      <c r="E794" s="17">
        <f t="shared" si="262"/>
        <v>58816.096697195142</v>
      </c>
      <c r="F794" s="17">
        <f t="shared" si="262"/>
        <v>58816.096697195142</v>
      </c>
      <c r="G794" s="17">
        <f t="shared" si="262"/>
        <v>58816.096697195142</v>
      </c>
      <c r="H794" s="17">
        <f t="shared" si="262"/>
        <v>58816.096697195142</v>
      </c>
      <c r="I794" s="17">
        <f t="shared" si="262"/>
        <v>58816.096697195142</v>
      </c>
      <c r="J794" s="17">
        <f t="shared" si="262"/>
        <v>58816.096697195142</v>
      </c>
      <c r="K794" s="17">
        <f t="shared" si="262"/>
        <v>58816.096697195142</v>
      </c>
      <c r="L794" s="36">
        <f t="shared" si="262"/>
        <v>58816.096697195142</v>
      </c>
    </row>
    <row r="795" spans="1:12" x14ac:dyDescent="0.25">
      <c r="A795" s="35" t="s">
        <v>97</v>
      </c>
      <c r="B795" s="17" t="s">
        <v>8</v>
      </c>
      <c r="C795" s="17">
        <f>('NO TOCAR'!$B$11/18)*12</f>
        <v>158523.52934399998</v>
      </c>
      <c r="D795" s="17">
        <f>C795+'NO TOCAR'!$D$13</f>
        <v>165729.14211839999</v>
      </c>
      <c r="E795" s="17">
        <f>D795+'NO TOCAR'!$D$13</f>
        <v>172934.7548928</v>
      </c>
      <c r="F795" s="17">
        <f>E795+'NO TOCAR'!$D$13</f>
        <v>180140.36766720001</v>
      </c>
      <c r="G795" s="17">
        <f>F795+'NO TOCAR'!$D$13</f>
        <v>187345.98044160003</v>
      </c>
      <c r="H795" s="17">
        <f>G795+'NO TOCAR'!$D$13</f>
        <v>194551.59321600004</v>
      </c>
      <c r="I795" s="17">
        <f>H795+'NO TOCAR'!$D$13</f>
        <v>201757.20599040005</v>
      </c>
      <c r="J795" s="17">
        <f>I795+'NO TOCAR'!$D$13+'NO TOCAR'!$D$13</f>
        <v>216168.43153920007</v>
      </c>
      <c r="K795" s="17">
        <f>J795+'NO TOCAR'!$D$13</f>
        <v>223374.04431360008</v>
      </c>
      <c r="L795" s="17">
        <f>K795+'NO TOCAR'!$D$13+'NO TOCAR'!$D$13</f>
        <v>237785.26986240011</v>
      </c>
    </row>
    <row r="796" spans="1:12" x14ac:dyDescent="0.25">
      <c r="A796" s="35" t="s">
        <v>96</v>
      </c>
      <c r="B796" s="17" t="s">
        <v>9</v>
      </c>
      <c r="C796" s="17">
        <f>(C795+C794+C793+C792)*$E$8</f>
        <v>228094.48248974641</v>
      </c>
      <c r="D796" s="17">
        <f t="shared" ref="D796:L796" si="263">(D795+D794+D793+D792)*$E$8</f>
        <v>242739.94693894545</v>
      </c>
      <c r="E796" s="17">
        <f t="shared" si="263"/>
        <v>257385.41138814448</v>
      </c>
      <c r="F796" s="17">
        <f t="shared" si="263"/>
        <v>272030.87583734345</v>
      </c>
      <c r="G796" s="17">
        <f t="shared" si="263"/>
        <v>286676.34028654255</v>
      </c>
      <c r="H796" s="17">
        <f t="shared" si="263"/>
        <v>301321.80473574158</v>
      </c>
      <c r="I796" s="17">
        <f t="shared" si="263"/>
        <v>315967.26918494061</v>
      </c>
      <c r="J796" s="17">
        <f t="shared" si="263"/>
        <v>345258.19808333874</v>
      </c>
      <c r="K796" s="17">
        <f t="shared" si="263"/>
        <v>359903.66253253771</v>
      </c>
      <c r="L796" s="36">
        <f t="shared" si="263"/>
        <v>389194.59143093578</v>
      </c>
    </row>
    <row r="797" spans="1:12" x14ac:dyDescent="0.25">
      <c r="A797" s="35" t="s">
        <v>178</v>
      </c>
      <c r="B797" s="17" t="s">
        <v>10</v>
      </c>
      <c r="C797" s="17">
        <f>('NO TOCAR'!$E$4/15)*12</f>
        <v>13160</v>
      </c>
      <c r="D797" s="17">
        <f>('NO TOCAR'!$E$4/15)*12</f>
        <v>13160</v>
      </c>
      <c r="E797" s="17">
        <f>('NO TOCAR'!$E$4/15)*12</f>
        <v>13160</v>
      </c>
      <c r="F797" s="17">
        <f>('NO TOCAR'!$E$4/15)*12</f>
        <v>13160</v>
      </c>
      <c r="G797" s="17">
        <f>('NO TOCAR'!$E$4/15)*12</f>
        <v>13160</v>
      </c>
      <c r="H797" s="17">
        <f>('NO TOCAR'!$E$4/15)*12</f>
        <v>13160</v>
      </c>
      <c r="I797" s="17">
        <f>('NO TOCAR'!$E$4/15)*12</f>
        <v>13160</v>
      </c>
      <c r="J797" s="17">
        <f>('NO TOCAR'!$E$4/15)*12</f>
        <v>13160</v>
      </c>
      <c r="K797" s="17">
        <f>('NO TOCAR'!$E$4/15)*12</f>
        <v>13160</v>
      </c>
      <c r="L797" s="36">
        <f>('NO TOCAR'!$E$4/15)*12</f>
        <v>13160</v>
      </c>
    </row>
    <row r="798" spans="1:12" x14ac:dyDescent="0.25">
      <c r="A798" s="35" t="s">
        <v>180</v>
      </c>
      <c r="B798" s="17" t="s">
        <v>11</v>
      </c>
      <c r="C798" s="17">
        <f>('NO TOCAR'!$B$15/15)*12</f>
        <v>21529.5277824</v>
      </c>
      <c r="D798" s="17">
        <f>('NO TOCAR'!$B$15/15)*12</f>
        <v>21529.5277824</v>
      </c>
      <c r="E798" s="17">
        <f>('NO TOCAR'!$B$15/15)*12</f>
        <v>21529.5277824</v>
      </c>
      <c r="F798" s="17">
        <f>('NO TOCAR'!$B$15/15)*12</f>
        <v>21529.5277824</v>
      </c>
      <c r="G798" s="17">
        <f>('NO TOCAR'!$B$15/15)*12</f>
        <v>21529.5277824</v>
      </c>
      <c r="H798" s="17">
        <f>('NO TOCAR'!$B$15/15)*12</f>
        <v>21529.5277824</v>
      </c>
      <c r="I798" s="17">
        <f>('NO TOCAR'!$B$15/15)*12</f>
        <v>21529.5277824</v>
      </c>
      <c r="J798" s="17">
        <f>('NO TOCAR'!$B$15/15)*12</f>
        <v>21529.5277824</v>
      </c>
      <c r="K798" s="17">
        <f>('NO TOCAR'!$B$15/15)*12</f>
        <v>21529.5277824</v>
      </c>
      <c r="L798" s="36">
        <f>('NO TOCAR'!$B$15/15)*12</f>
        <v>21529.5277824</v>
      </c>
    </row>
    <row r="799" spans="1:12" x14ac:dyDescent="0.25">
      <c r="A799" s="35"/>
      <c r="B799" s="17" t="s">
        <v>12</v>
      </c>
      <c r="C799" s="17">
        <f>('NO TOCAR'!$F$4/15)*12</f>
        <v>5117.7759999999998</v>
      </c>
      <c r="D799" s="17">
        <f>('NO TOCAR'!$F$4/15)*12</f>
        <v>5117.7759999999998</v>
      </c>
      <c r="E799" s="17">
        <f>('NO TOCAR'!$F$4/15)*12</f>
        <v>5117.7759999999998</v>
      </c>
      <c r="F799" s="17">
        <f>('NO TOCAR'!$F$4/15)*12</f>
        <v>5117.7759999999998</v>
      </c>
      <c r="G799" s="17">
        <f>('NO TOCAR'!$F$4/15)*12</f>
        <v>5117.7759999999998</v>
      </c>
      <c r="H799" s="17">
        <f>('NO TOCAR'!$F$4/15)*12</f>
        <v>5117.7759999999998</v>
      </c>
      <c r="I799" s="17">
        <f>('NO TOCAR'!$F$4/15)*12</f>
        <v>5117.7759999999998</v>
      </c>
      <c r="J799" s="17">
        <f>('NO TOCAR'!$F$4/15)*12</f>
        <v>5117.7759999999998</v>
      </c>
      <c r="K799" s="17">
        <f>('NO TOCAR'!$F$4/15)*12</f>
        <v>5117.7759999999998</v>
      </c>
      <c r="L799" s="36">
        <f>('NO TOCAR'!$F$4/15)*12</f>
        <v>5117.7759999999998</v>
      </c>
    </row>
    <row r="800" spans="1:12" x14ac:dyDescent="0.25">
      <c r="A800" s="35"/>
      <c r="B800" s="17" t="s">
        <v>13</v>
      </c>
      <c r="C800" s="17">
        <f>('NO TOCAR'!$B$17/18)*12</f>
        <v>87955.789056000009</v>
      </c>
      <c r="D800" s="17">
        <f>('NO TOCAR'!$D$17/18)*12</f>
        <v>40838.779007999998</v>
      </c>
      <c r="E800" s="17">
        <f>('NO TOCAR'!$F$17/18)*12</f>
        <v>27148.262783999999</v>
      </c>
      <c r="F800" s="17"/>
      <c r="G800" s="17"/>
      <c r="H800" s="17"/>
      <c r="I800" s="17"/>
      <c r="J800" s="17"/>
      <c r="K800" s="17"/>
      <c r="L800" s="36"/>
    </row>
    <row r="801" spans="1:12" x14ac:dyDescent="0.25">
      <c r="A801" s="35"/>
      <c r="B801" s="17" t="s">
        <v>14</v>
      </c>
      <c r="C801" s="17">
        <f>('NO TOCAR'!$E$5/15)*12</f>
        <v>9800</v>
      </c>
      <c r="D801" s="17">
        <f>('NO TOCAR'!$E$5/15)*12</f>
        <v>9800</v>
      </c>
      <c r="E801" s="17">
        <f>('NO TOCAR'!$E$5/15)*12</f>
        <v>9800</v>
      </c>
      <c r="F801" s="17">
        <f>('NO TOCAR'!$E$5/15)*12</f>
        <v>9800</v>
      </c>
      <c r="G801" s="17">
        <f>('NO TOCAR'!$E$5/15)*12</f>
        <v>9800</v>
      </c>
      <c r="H801" s="17">
        <f>('NO TOCAR'!$E$5/15)*12</f>
        <v>9800</v>
      </c>
      <c r="I801" s="17">
        <f>('NO TOCAR'!$E$5/15)*12</f>
        <v>9800</v>
      </c>
      <c r="J801" s="17">
        <f>('NO TOCAR'!$E$5/15)*12</f>
        <v>9800</v>
      </c>
      <c r="K801" s="17">
        <f>('NO TOCAR'!$E$5/15)*12</f>
        <v>9800</v>
      </c>
      <c r="L801" s="36">
        <f>('NO TOCAR'!$E$5/15)*12</f>
        <v>9800</v>
      </c>
    </row>
    <row r="802" spans="1:12" x14ac:dyDescent="0.25">
      <c r="A802" s="35"/>
      <c r="B802" s="17" t="s">
        <v>15</v>
      </c>
      <c r="C802" s="17">
        <f>('NO TOCAR'!$B$19/15)*12</f>
        <v>11543.498283520001</v>
      </c>
      <c r="D802" s="17">
        <f>('NO TOCAR'!$B$19/15)*12</f>
        <v>11543.498283520001</v>
      </c>
      <c r="E802" s="17">
        <f>('NO TOCAR'!$B$19/15)*12</f>
        <v>11543.498283520001</v>
      </c>
      <c r="F802" s="17">
        <f>('NO TOCAR'!$B$19/15)*12</f>
        <v>11543.498283520001</v>
      </c>
      <c r="G802" s="17">
        <f>('NO TOCAR'!$B$19/15)*12</f>
        <v>11543.498283520001</v>
      </c>
      <c r="H802" s="17">
        <f>('NO TOCAR'!$B$19/15)*12</f>
        <v>11543.498283520001</v>
      </c>
      <c r="I802" s="17">
        <f>('NO TOCAR'!$B$19/15)*12</f>
        <v>11543.498283520001</v>
      </c>
      <c r="J802" s="17">
        <f>('NO TOCAR'!$B$19/15)*12</f>
        <v>11543.498283520001</v>
      </c>
      <c r="K802" s="17">
        <f>('NO TOCAR'!$B$19/15)*12</f>
        <v>11543.498283520001</v>
      </c>
      <c r="L802" s="36">
        <f>('NO TOCAR'!$B$19/15)*12</f>
        <v>11543.498283520001</v>
      </c>
    </row>
    <row r="803" spans="1:12" x14ac:dyDescent="0.25">
      <c r="A803" s="35"/>
      <c r="B803" s="17" t="s">
        <v>16</v>
      </c>
      <c r="C803" s="17">
        <f>('NO TOCAR'!$B$21/15)*12</f>
        <v>58282.258867199998</v>
      </c>
      <c r="D803" s="17">
        <f>('NO TOCAR'!$B$21/15)*12</f>
        <v>58282.258867199998</v>
      </c>
      <c r="E803" s="17">
        <f>('NO TOCAR'!$B$21/15)*12</f>
        <v>58282.258867199998</v>
      </c>
      <c r="F803" s="17">
        <f>('NO TOCAR'!$B$21/15)*12</f>
        <v>58282.258867199998</v>
      </c>
      <c r="G803" s="17">
        <f>('NO TOCAR'!$B$21/15)*12</f>
        <v>58282.258867199998</v>
      </c>
      <c r="H803" s="17">
        <f>('NO TOCAR'!$B$21/15)*12</f>
        <v>58282.258867199998</v>
      </c>
      <c r="I803" s="17">
        <f>('NO TOCAR'!$B$21/15)*12</f>
        <v>58282.258867199998</v>
      </c>
      <c r="J803" s="17">
        <f>('NO TOCAR'!$B$21/15)*12</f>
        <v>58282.258867199998</v>
      </c>
      <c r="K803" s="17">
        <f>('NO TOCAR'!$B$21/15)*12</f>
        <v>58282.258867199998</v>
      </c>
      <c r="L803" s="36">
        <f>('NO TOCAR'!$B$21/15)*12</f>
        <v>58282.258867199998</v>
      </c>
    </row>
    <row r="804" spans="1:12" x14ac:dyDescent="0.25">
      <c r="A804" s="35"/>
      <c r="B804" s="33" t="s">
        <v>17</v>
      </c>
      <c r="C804" s="33">
        <f>SUM(C792:C803)</f>
        <v>1005719.5387032324</v>
      </c>
      <c r="D804" s="33">
        <f t="shared" ref="D804:L804" si="264">SUM(D792:D803)</f>
        <v>1009861.6542274291</v>
      </c>
      <c r="E804" s="33">
        <f t="shared" si="264"/>
        <v>1047430.2635756256</v>
      </c>
      <c r="F804" s="33">
        <f t="shared" si="264"/>
        <v>1071541.1263638223</v>
      </c>
      <c r="G804" s="33">
        <f t="shared" si="264"/>
        <v>1122800.2519360192</v>
      </c>
      <c r="H804" s="33">
        <f t="shared" si="264"/>
        <v>1174059.3775082156</v>
      </c>
      <c r="I804" s="33">
        <f t="shared" si="264"/>
        <v>1225318.5030804123</v>
      </c>
      <c r="J804" s="33">
        <f t="shared" si="264"/>
        <v>1327836.7542248054</v>
      </c>
      <c r="K804" s="33">
        <f t="shared" si="264"/>
        <v>1379095.8797970021</v>
      </c>
      <c r="L804" s="40">
        <f t="shared" si="264"/>
        <v>1481614.1309413954</v>
      </c>
    </row>
    <row r="805" spans="1:12" x14ac:dyDescent="0.25">
      <c r="A805" s="35"/>
      <c r="B805" s="17" t="s">
        <v>18</v>
      </c>
      <c r="C805" s="17">
        <f>(C800+C799+C798+C797+C796+C795+C794+C793+C792)*21%</f>
        <v>194479.69412602761</v>
      </c>
      <c r="D805" s="17">
        <f t="shared" ref="D805:L805" si="265">(D800+D799+D798+D797+D796+D795+D794+D793+D792)*21%</f>
        <v>195349.53838610888</v>
      </c>
      <c r="E805" s="17">
        <f t="shared" si="265"/>
        <v>203238.94634923016</v>
      </c>
      <c r="F805" s="17">
        <f t="shared" si="265"/>
        <v>208302.22753475144</v>
      </c>
      <c r="G805" s="17">
        <f t="shared" si="265"/>
        <v>219066.64390491275</v>
      </c>
      <c r="H805" s="17">
        <f t="shared" si="265"/>
        <v>229831.06027507401</v>
      </c>
      <c r="I805" s="17">
        <f t="shared" si="265"/>
        <v>240595.47664523535</v>
      </c>
      <c r="J805" s="17">
        <f t="shared" si="265"/>
        <v>262124.30938555795</v>
      </c>
      <c r="K805" s="17">
        <f t="shared" si="265"/>
        <v>272888.72575571918</v>
      </c>
      <c r="L805" s="36">
        <f t="shared" si="265"/>
        <v>294417.55849604181</v>
      </c>
    </row>
    <row r="806" spans="1:12" x14ac:dyDescent="0.25">
      <c r="A806" s="35"/>
      <c r="B806" s="17" t="s">
        <v>19</v>
      </c>
      <c r="C806" s="17">
        <f>(C800+C799+C798+C797+C796+C795+C794+C793+C792)*7%</f>
        <v>64826.564708675876</v>
      </c>
      <c r="D806" s="17">
        <f t="shared" ref="D806:L806" si="266">(D800+D799+D798+D797+D796+D795+D794+D793+D792)*7%</f>
        <v>65116.512795369636</v>
      </c>
      <c r="E806" s="17">
        <f t="shared" si="266"/>
        <v>67746.315449743386</v>
      </c>
      <c r="F806" s="17">
        <f t="shared" si="266"/>
        <v>69434.075844917155</v>
      </c>
      <c r="G806" s="17">
        <f t="shared" si="266"/>
        <v>73022.214634970922</v>
      </c>
      <c r="H806" s="17">
        <f t="shared" si="266"/>
        <v>76610.353425024674</v>
      </c>
      <c r="I806" s="17">
        <f t="shared" si="266"/>
        <v>80198.492215078455</v>
      </c>
      <c r="J806" s="17">
        <f t="shared" si="266"/>
        <v>87374.769795185988</v>
      </c>
      <c r="K806" s="17">
        <f t="shared" si="266"/>
        <v>90962.90858523974</v>
      </c>
      <c r="L806" s="36">
        <f t="shared" si="266"/>
        <v>98139.186165347288</v>
      </c>
    </row>
    <row r="807" spans="1:12" x14ac:dyDescent="0.25">
      <c r="A807" s="35"/>
      <c r="B807" s="17" t="s">
        <v>20</v>
      </c>
      <c r="C807" s="17">
        <f>'NO TOCAR'!$B$22</f>
        <v>1429.82</v>
      </c>
      <c r="D807" s="17">
        <f>'NO TOCAR'!$B$22</f>
        <v>1429.82</v>
      </c>
      <c r="E807" s="17">
        <f>'NO TOCAR'!$B$22</f>
        <v>1429.82</v>
      </c>
      <c r="F807" s="17">
        <f>'NO TOCAR'!$B$22</f>
        <v>1429.82</v>
      </c>
      <c r="G807" s="17">
        <f>'NO TOCAR'!$B$22</f>
        <v>1429.82</v>
      </c>
      <c r="H807" s="17">
        <f>'NO TOCAR'!$B$22</f>
        <v>1429.82</v>
      </c>
      <c r="I807" s="17">
        <f>'NO TOCAR'!$B$22</f>
        <v>1429.82</v>
      </c>
      <c r="J807" s="17">
        <f>'NO TOCAR'!$B$22</f>
        <v>1429.82</v>
      </c>
      <c r="K807" s="17">
        <f>'NO TOCAR'!$B$22</f>
        <v>1429.82</v>
      </c>
      <c r="L807" s="36">
        <f>'NO TOCAR'!$B$22</f>
        <v>1429.82</v>
      </c>
    </row>
    <row r="808" spans="1:12" x14ac:dyDescent="0.25">
      <c r="A808" s="35"/>
      <c r="B808" s="17" t="s">
        <v>220</v>
      </c>
      <c r="C808" s="17">
        <f>(C792+C793+C794+C795+C796+C797+C798+C799+C800)*1%</f>
        <v>9260.9378155251252</v>
      </c>
      <c r="D808" s="17">
        <f t="shared" ref="D808:L808" si="267">(D792+D793+D794+D795+D796+D797+D798+D799+D800)*1%</f>
        <v>9302.3589707670908</v>
      </c>
      <c r="E808" s="17">
        <f t="shared" si="267"/>
        <v>9678.0450642490559</v>
      </c>
      <c r="F808" s="17">
        <f t="shared" si="267"/>
        <v>9919.1536921310217</v>
      </c>
      <c r="G808" s="17">
        <f t="shared" si="267"/>
        <v>10431.744947852989</v>
      </c>
      <c r="H808" s="17">
        <f t="shared" si="267"/>
        <v>10944.336203574956</v>
      </c>
      <c r="I808" s="17">
        <f t="shared" si="267"/>
        <v>11456.927459296921</v>
      </c>
      <c r="J808" s="17">
        <f t="shared" si="267"/>
        <v>12482.109970740854</v>
      </c>
      <c r="K808" s="17">
        <f t="shared" si="267"/>
        <v>12994.701226462819</v>
      </c>
      <c r="L808" s="17">
        <f t="shared" si="267"/>
        <v>14019.883737906754</v>
      </c>
    </row>
    <row r="809" spans="1:12" x14ac:dyDescent="0.25">
      <c r="A809" s="35"/>
      <c r="B809" s="33" t="s">
        <v>22</v>
      </c>
      <c r="C809" s="33">
        <f>SUM(C805:C808)</f>
        <v>269997.01665022859</v>
      </c>
      <c r="D809" s="33">
        <f t="shared" ref="D809:L809" si="268">SUM(D805:D808)</f>
        <v>271198.23015224561</v>
      </c>
      <c r="E809" s="33">
        <f t="shared" si="268"/>
        <v>282093.12686322263</v>
      </c>
      <c r="F809" s="33">
        <f t="shared" si="268"/>
        <v>289085.27707179968</v>
      </c>
      <c r="G809" s="33">
        <f t="shared" si="268"/>
        <v>303950.42348773667</v>
      </c>
      <c r="H809" s="33">
        <f t="shared" si="268"/>
        <v>318815.56990367366</v>
      </c>
      <c r="I809" s="33">
        <f t="shared" si="268"/>
        <v>333680.71631961077</v>
      </c>
      <c r="J809" s="33">
        <f t="shared" si="268"/>
        <v>363411.00915148482</v>
      </c>
      <c r="K809" s="33">
        <f t="shared" si="268"/>
        <v>378276.15556742175</v>
      </c>
      <c r="L809" s="33">
        <f t="shared" si="268"/>
        <v>408006.44839929586</v>
      </c>
    </row>
    <row r="810" spans="1:12" x14ac:dyDescent="0.25">
      <c r="A810" s="35"/>
      <c r="B810" s="50" t="s">
        <v>21</v>
      </c>
      <c r="C810" s="50">
        <f>C804-C809</f>
        <v>735722.52205300378</v>
      </c>
      <c r="D810" s="50">
        <f t="shared" ref="D810:L810" si="269">D804-D809</f>
        <v>738663.42407518346</v>
      </c>
      <c r="E810" s="50">
        <f t="shared" si="269"/>
        <v>765337.13671240304</v>
      </c>
      <c r="F810" s="50">
        <f t="shared" si="269"/>
        <v>782455.84929202264</v>
      </c>
      <c r="G810" s="50">
        <f t="shared" si="269"/>
        <v>818849.82844828255</v>
      </c>
      <c r="H810" s="50">
        <f t="shared" si="269"/>
        <v>855243.807604542</v>
      </c>
      <c r="I810" s="50">
        <f t="shared" si="269"/>
        <v>891637.78676080145</v>
      </c>
      <c r="J810" s="50">
        <f t="shared" si="269"/>
        <v>964425.74507332058</v>
      </c>
      <c r="K810" s="50">
        <f t="shared" si="269"/>
        <v>1000819.7242295803</v>
      </c>
      <c r="L810" s="51">
        <f t="shared" si="269"/>
        <v>1073607.6825420996</v>
      </c>
    </row>
    <row r="811" spans="1:12" x14ac:dyDescent="0.25">
      <c r="A811" s="35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36"/>
    </row>
    <row r="812" spans="1:12" x14ac:dyDescent="0.25">
      <c r="A812" s="35"/>
      <c r="B812" s="28" t="s">
        <v>0</v>
      </c>
      <c r="C812" s="29">
        <v>66.45</v>
      </c>
      <c r="D812" s="17"/>
      <c r="E812" s="17"/>
      <c r="F812" s="17"/>
      <c r="G812" s="17"/>
      <c r="H812" s="17"/>
      <c r="I812" s="17"/>
      <c r="J812" s="17"/>
      <c r="K812" s="17"/>
      <c r="L812" s="36"/>
    </row>
    <row r="813" spans="1:12" x14ac:dyDescent="0.25">
      <c r="A813" s="37" t="s">
        <v>147</v>
      </c>
      <c r="B813" s="30" t="s">
        <v>173</v>
      </c>
      <c r="C813" s="30" t="s">
        <v>173</v>
      </c>
      <c r="D813" s="30" t="s">
        <v>174</v>
      </c>
      <c r="E813" s="30" t="s">
        <v>175</v>
      </c>
      <c r="F813" s="30" t="s">
        <v>176</v>
      </c>
      <c r="G813" s="30" t="s">
        <v>177</v>
      </c>
      <c r="H813" s="30" t="s">
        <v>179</v>
      </c>
      <c r="I813" s="17"/>
      <c r="J813" s="17"/>
      <c r="K813" s="17"/>
      <c r="L813" s="36"/>
    </row>
    <row r="814" spans="1:12" x14ac:dyDescent="0.25">
      <c r="A814" s="37" t="s">
        <v>1</v>
      </c>
      <c r="B814" s="30">
        <v>12</v>
      </c>
      <c r="C814" s="30">
        <v>12</v>
      </c>
      <c r="D814" s="30">
        <v>12</v>
      </c>
      <c r="E814" s="30">
        <v>12</v>
      </c>
      <c r="F814" s="30">
        <v>12</v>
      </c>
      <c r="G814" s="30">
        <v>12</v>
      </c>
      <c r="H814" s="30">
        <v>12</v>
      </c>
      <c r="I814" s="17"/>
      <c r="J814" s="17"/>
      <c r="K814" s="17"/>
      <c r="L814" s="36"/>
    </row>
    <row r="815" spans="1:12" x14ac:dyDescent="0.25">
      <c r="A815" s="35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36"/>
    </row>
    <row r="816" spans="1:12" x14ac:dyDescent="0.25">
      <c r="A816" s="35"/>
      <c r="B816" s="28" t="s">
        <v>3</v>
      </c>
      <c r="C816" s="17">
        <v>4</v>
      </c>
      <c r="D816" s="17">
        <v>6</v>
      </c>
      <c r="E816" s="17">
        <v>9</v>
      </c>
      <c r="F816" s="17">
        <v>11</v>
      </c>
      <c r="G816" s="17">
        <v>14</v>
      </c>
      <c r="H816" s="17">
        <v>16</v>
      </c>
      <c r="I816" s="17">
        <v>19</v>
      </c>
      <c r="J816" s="17">
        <v>21</v>
      </c>
      <c r="K816" s="17">
        <v>23</v>
      </c>
      <c r="L816" s="36" t="s">
        <v>4</v>
      </c>
    </row>
    <row r="817" spans="1:12" x14ac:dyDescent="0.25">
      <c r="A817" s="35" t="s">
        <v>55</v>
      </c>
      <c r="B817" s="28" t="s">
        <v>2</v>
      </c>
      <c r="C817" s="31">
        <v>0.2</v>
      </c>
      <c r="D817" s="31">
        <v>0.3</v>
      </c>
      <c r="E817" s="31">
        <v>0.4</v>
      </c>
      <c r="F817" s="31">
        <v>0.5</v>
      </c>
      <c r="G817" s="31">
        <v>0.6</v>
      </c>
      <c r="H817" s="31">
        <v>0.7</v>
      </c>
      <c r="I817" s="31">
        <v>0.8</v>
      </c>
      <c r="J817" s="31">
        <v>1</v>
      </c>
      <c r="K817" s="31">
        <v>1.1000000000000001</v>
      </c>
      <c r="L817" s="39">
        <v>1.3</v>
      </c>
    </row>
    <row r="818" spans="1:12" ht="18.75" x14ac:dyDescent="0.3">
      <c r="A818" s="35"/>
      <c r="B818" s="28" t="s">
        <v>7</v>
      </c>
      <c r="C818" s="31">
        <v>0.1</v>
      </c>
      <c r="D818" s="31">
        <v>0.2</v>
      </c>
      <c r="E818" s="32">
        <v>0.4</v>
      </c>
      <c r="F818" s="31">
        <v>0.8</v>
      </c>
      <c r="G818" s="31"/>
      <c r="H818" s="31"/>
      <c r="I818" s="31"/>
      <c r="J818" s="31"/>
      <c r="K818" s="31"/>
      <c r="L818" s="39"/>
    </row>
    <row r="819" spans="1:12" x14ac:dyDescent="0.25">
      <c r="A819" s="35" t="s">
        <v>93</v>
      </c>
      <c r="B819" s="17" t="s">
        <v>5</v>
      </c>
      <c r="C819" s="17">
        <f>(('NO TOCAR'!$B$9*$C$758)*12)</f>
        <v>294080.48348597571</v>
      </c>
      <c r="D819" s="17">
        <f>(('NO TOCAR'!$B$9*$C$758)*12)</f>
        <v>294080.48348597571</v>
      </c>
      <c r="E819" s="17">
        <f>(('NO TOCAR'!$B$9*$C$758)*12)</f>
        <v>294080.48348597571</v>
      </c>
      <c r="F819" s="17">
        <f>(('NO TOCAR'!$B$9*$C$758)*12)</f>
        <v>294080.48348597571</v>
      </c>
      <c r="G819" s="17">
        <f>(('NO TOCAR'!$B$9*$C$758)*12)</f>
        <v>294080.48348597571</v>
      </c>
      <c r="H819" s="17">
        <f>(('NO TOCAR'!$B$9*$C$758)*12)</f>
        <v>294080.48348597571</v>
      </c>
      <c r="I819" s="17">
        <f>(('NO TOCAR'!$B$9*$C$758)*12)</f>
        <v>294080.48348597571</v>
      </c>
      <c r="J819" s="17">
        <f>(('NO TOCAR'!$B$9*$C$758)*12)</f>
        <v>294080.48348597571</v>
      </c>
      <c r="K819" s="17">
        <f>(('NO TOCAR'!$B$9*$C$758)*12)</f>
        <v>294080.48348597571</v>
      </c>
      <c r="L819" s="36">
        <f>(('NO TOCAR'!$B$9*$C$758)*12)</f>
        <v>294080.48348597571</v>
      </c>
    </row>
    <row r="820" spans="1:12" x14ac:dyDescent="0.25">
      <c r="A820" s="35" t="s">
        <v>94</v>
      </c>
      <c r="B820" s="17" t="s">
        <v>6</v>
      </c>
      <c r="C820" s="17">
        <f>C819*C817</f>
        <v>58816.096697195142</v>
      </c>
      <c r="D820" s="17">
        <f>D819*D817</f>
        <v>88224.145045792713</v>
      </c>
      <c r="E820" s="17">
        <f t="shared" ref="E820:L820" si="270">E819*E817</f>
        <v>117632.19339439028</v>
      </c>
      <c r="F820" s="17">
        <f t="shared" si="270"/>
        <v>147040.24174298786</v>
      </c>
      <c r="G820" s="17">
        <f t="shared" si="270"/>
        <v>176448.29009158543</v>
      </c>
      <c r="H820" s="17">
        <f t="shared" si="270"/>
        <v>205856.338440183</v>
      </c>
      <c r="I820" s="17">
        <f t="shared" si="270"/>
        <v>235264.38678878057</v>
      </c>
      <c r="J820" s="17">
        <f t="shared" si="270"/>
        <v>294080.48348597571</v>
      </c>
      <c r="K820" s="17">
        <f t="shared" si="270"/>
        <v>323488.53183457331</v>
      </c>
      <c r="L820" s="36">
        <f t="shared" si="270"/>
        <v>382304.62853176845</v>
      </c>
    </row>
    <row r="821" spans="1:12" x14ac:dyDescent="0.25">
      <c r="A821" s="35" t="s">
        <v>95</v>
      </c>
      <c r="B821" s="17" t="s">
        <v>7</v>
      </c>
      <c r="C821" s="17">
        <f>C819*$E$818</f>
        <v>117632.19339439028</v>
      </c>
      <c r="D821" s="17">
        <f t="shared" ref="D821:L821" si="271">D819*$E$818</f>
        <v>117632.19339439028</v>
      </c>
      <c r="E821" s="17">
        <f t="shared" si="271"/>
        <v>117632.19339439028</v>
      </c>
      <c r="F821" s="17">
        <f t="shared" si="271"/>
        <v>117632.19339439028</v>
      </c>
      <c r="G821" s="17">
        <f t="shared" si="271"/>
        <v>117632.19339439028</v>
      </c>
      <c r="H821" s="17">
        <f t="shared" si="271"/>
        <v>117632.19339439028</v>
      </c>
      <c r="I821" s="17">
        <f t="shared" si="271"/>
        <v>117632.19339439028</v>
      </c>
      <c r="J821" s="17">
        <f t="shared" si="271"/>
        <v>117632.19339439028</v>
      </c>
      <c r="K821" s="17">
        <f t="shared" si="271"/>
        <v>117632.19339439028</v>
      </c>
      <c r="L821" s="36">
        <f t="shared" si="271"/>
        <v>117632.19339439028</v>
      </c>
    </row>
    <row r="822" spans="1:12" x14ac:dyDescent="0.25">
      <c r="A822" s="35" t="s">
        <v>97</v>
      </c>
      <c r="B822" s="17" t="s">
        <v>8</v>
      </c>
      <c r="C822" s="17">
        <f>('NO TOCAR'!$B$11/18)*12</f>
        <v>158523.52934399998</v>
      </c>
      <c r="D822" s="17">
        <f>C822+'NO TOCAR'!$D$13</f>
        <v>165729.14211839999</v>
      </c>
      <c r="E822" s="17">
        <f>D822+'NO TOCAR'!$D$13</f>
        <v>172934.7548928</v>
      </c>
      <c r="F822" s="17">
        <f>E822+'NO TOCAR'!$D$13</f>
        <v>180140.36766720001</v>
      </c>
      <c r="G822" s="17">
        <f>F822+'NO TOCAR'!$D$13</f>
        <v>187345.98044160003</v>
      </c>
      <c r="H822" s="17">
        <f>G822+'NO TOCAR'!$D$13</f>
        <v>194551.59321600004</v>
      </c>
      <c r="I822" s="17">
        <f>H822+'NO TOCAR'!$D$13</f>
        <v>201757.20599040005</v>
      </c>
      <c r="J822" s="17">
        <f>I822+'NO TOCAR'!$D$13+'NO TOCAR'!$D$13</f>
        <v>216168.43153920007</v>
      </c>
      <c r="K822" s="17">
        <f>J822+'NO TOCAR'!$D$13</f>
        <v>223374.04431360008</v>
      </c>
      <c r="L822" s="17">
        <f>K822+'NO TOCAR'!$D$13+'NO TOCAR'!$D$13</f>
        <v>237785.26986240011</v>
      </c>
    </row>
    <row r="823" spans="1:12" x14ac:dyDescent="0.25">
      <c r="A823" s="35" t="s">
        <v>96</v>
      </c>
      <c r="B823" s="17" t="s">
        <v>9</v>
      </c>
      <c r="C823" s="17">
        <f>(C822+C821+C820+C819)*$E$8</f>
        <v>251620.92116862442</v>
      </c>
      <c r="D823" s="17">
        <f t="shared" ref="D823:L823" si="272">(D822+D821+D820+D819)*$E$8</f>
        <v>266266.38561782346</v>
      </c>
      <c r="E823" s="17">
        <f t="shared" si="272"/>
        <v>280911.85006702255</v>
      </c>
      <c r="F823" s="17">
        <f t="shared" si="272"/>
        <v>295557.31451622158</v>
      </c>
      <c r="G823" s="17">
        <f t="shared" si="272"/>
        <v>310202.77896542056</v>
      </c>
      <c r="H823" s="17">
        <f t="shared" si="272"/>
        <v>324848.24341461959</v>
      </c>
      <c r="I823" s="17">
        <f t="shared" si="272"/>
        <v>339493.70786381868</v>
      </c>
      <c r="J823" s="17">
        <f t="shared" si="272"/>
        <v>368784.63676221669</v>
      </c>
      <c r="K823" s="17">
        <f t="shared" si="272"/>
        <v>383430.10121141584</v>
      </c>
      <c r="L823" s="36">
        <f t="shared" si="272"/>
        <v>412721.03010981384</v>
      </c>
    </row>
    <row r="824" spans="1:12" x14ac:dyDescent="0.25">
      <c r="A824" s="35" t="s">
        <v>178</v>
      </c>
      <c r="B824" s="17" t="s">
        <v>10</v>
      </c>
      <c r="C824" s="17">
        <f>('NO TOCAR'!$E$4/15)*12</f>
        <v>13160</v>
      </c>
      <c r="D824" s="17">
        <f>('NO TOCAR'!$E$4/15)*12</f>
        <v>13160</v>
      </c>
      <c r="E824" s="17">
        <f>('NO TOCAR'!$E$4/15)*12</f>
        <v>13160</v>
      </c>
      <c r="F824" s="17">
        <f>('NO TOCAR'!$E$4/15)*12</f>
        <v>13160</v>
      </c>
      <c r="G824" s="17">
        <f>('NO TOCAR'!$E$4/15)*12</f>
        <v>13160</v>
      </c>
      <c r="H824" s="17">
        <f>('NO TOCAR'!$E$4/15)*12</f>
        <v>13160</v>
      </c>
      <c r="I824" s="17">
        <f>('NO TOCAR'!$E$4/15)*12</f>
        <v>13160</v>
      </c>
      <c r="J824" s="17">
        <f>('NO TOCAR'!$E$4/15)*12</f>
        <v>13160</v>
      </c>
      <c r="K824" s="17">
        <f>('NO TOCAR'!$E$4/15)*12</f>
        <v>13160</v>
      </c>
      <c r="L824" s="36">
        <f>('NO TOCAR'!$E$4/15)*12</f>
        <v>13160</v>
      </c>
    </row>
    <row r="825" spans="1:12" x14ac:dyDescent="0.25">
      <c r="A825" s="35" t="s">
        <v>180</v>
      </c>
      <c r="B825" s="17" t="s">
        <v>11</v>
      </c>
      <c r="C825" s="17">
        <f>('NO TOCAR'!$B$15/15)*12</f>
        <v>21529.5277824</v>
      </c>
      <c r="D825" s="17">
        <f>('NO TOCAR'!$B$15/15)*12</f>
        <v>21529.5277824</v>
      </c>
      <c r="E825" s="17">
        <f>('NO TOCAR'!$B$15/15)*12</f>
        <v>21529.5277824</v>
      </c>
      <c r="F825" s="17">
        <f>('NO TOCAR'!$B$15/15)*12</f>
        <v>21529.5277824</v>
      </c>
      <c r="G825" s="17">
        <f>('NO TOCAR'!$B$15/15)*12</f>
        <v>21529.5277824</v>
      </c>
      <c r="H825" s="17">
        <f>('NO TOCAR'!$B$15/15)*12</f>
        <v>21529.5277824</v>
      </c>
      <c r="I825" s="17">
        <f>('NO TOCAR'!$B$15/15)*12</f>
        <v>21529.5277824</v>
      </c>
      <c r="J825" s="17">
        <f>('NO TOCAR'!$B$15/15)*12</f>
        <v>21529.5277824</v>
      </c>
      <c r="K825" s="17">
        <f>('NO TOCAR'!$B$15/15)*12</f>
        <v>21529.5277824</v>
      </c>
      <c r="L825" s="36">
        <f>('NO TOCAR'!$B$15/15)*12</f>
        <v>21529.5277824</v>
      </c>
    </row>
    <row r="826" spans="1:12" x14ac:dyDescent="0.25">
      <c r="A826" s="35"/>
      <c r="B826" s="17" t="s">
        <v>12</v>
      </c>
      <c r="C826" s="17">
        <f>('NO TOCAR'!$F$4/15)*12</f>
        <v>5117.7759999999998</v>
      </c>
      <c r="D826" s="17">
        <f>('NO TOCAR'!$F$4/15)*12</f>
        <v>5117.7759999999998</v>
      </c>
      <c r="E826" s="17">
        <f>('NO TOCAR'!$F$4/15)*12</f>
        <v>5117.7759999999998</v>
      </c>
      <c r="F826" s="17">
        <f>('NO TOCAR'!$F$4/15)*12</f>
        <v>5117.7759999999998</v>
      </c>
      <c r="G826" s="17">
        <f>('NO TOCAR'!$F$4/15)*12</f>
        <v>5117.7759999999998</v>
      </c>
      <c r="H826" s="17">
        <f>('NO TOCAR'!$F$4/15)*12</f>
        <v>5117.7759999999998</v>
      </c>
      <c r="I826" s="17">
        <f>('NO TOCAR'!$F$4/15)*12</f>
        <v>5117.7759999999998</v>
      </c>
      <c r="J826" s="17">
        <f>('NO TOCAR'!$F$4/15)*12</f>
        <v>5117.7759999999998</v>
      </c>
      <c r="K826" s="17">
        <f>('NO TOCAR'!$F$4/15)*12</f>
        <v>5117.7759999999998</v>
      </c>
      <c r="L826" s="36">
        <f>('NO TOCAR'!$F$4/15)*12</f>
        <v>5117.7759999999998</v>
      </c>
    </row>
    <row r="827" spans="1:12" x14ac:dyDescent="0.25">
      <c r="A827" s="35"/>
      <c r="B827" s="17" t="s">
        <v>13</v>
      </c>
      <c r="C827" s="17">
        <f>('NO TOCAR'!$B$17/18)*12</f>
        <v>87955.789056000009</v>
      </c>
      <c r="D827" s="17">
        <f>('NO TOCAR'!$D$17/18)*12</f>
        <v>40838.779007999998</v>
      </c>
      <c r="E827" s="17">
        <f>('NO TOCAR'!$F$17/18)*12</f>
        <v>27148.262783999999</v>
      </c>
      <c r="F827" s="17"/>
      <c r="G827" s="17"/>
      <c r="H827" s="17"/>
      <c r="I827" s="17"/>
      <c r="J827" s="17"/>
      <c r="K827" s="17"/>
      <c r="L827" s="36"/>
    </row>
    <row r="828" spans="1:12" x14ac:dyDescent="0.25">
      <c r="A828" s="35"/>
      <c r="B828" s="17" t="s">
        <v>14</v>
      </c>
      <c r="C828" s="17">
        <f>('NO TOCAR'!$E$5/15)*12</f>
        <v>9800</v>
      </c>
      <c r="D828" s="17">
        <f>('NO TOCAR'!$E$5/15)*12</f>
        <v>9800</v>
      </c>
      <c r="E828" s="17">
        <f>('NO TOCAR'!$E$5/15)*12</f>
        <v>9800</v>
      </c>
      <c r="F828" s="17">
        <f>('NO TOCAR'!$E$5/15)*12</f>
        <v>9800</v>
      </c>
      <c r="G828" s="17">
        <f>('NO TOCAR'!$E$5/15)*12</f>
        <v>9800</v>
      </c>
      <c r="H828" s="17">
        <f>('NO TOCAR'!$E$5/15)*12</f>
        <v>9800</v>
      </c>
      <c r="I828" s="17">
        <f>('NO TOCAR'!$E$5/15)*12</f>
        <v>9800</v>
      </c>
      <c r="J828" s="17">
        <f>('NO TOCAR'!$E$5/15)*12</f>
        <v>9800</v>
      </c>
      <c r="K828" s="17">
        <f>('NO TOCAR'!$E$5/15)*12</f>
        <v>9800</v>
      </c>
      <c r="L828" s="36">
        <f>('NO TOCAR'!$E$5/15)*12</f>
        <v>9800</v>
      </c>
    </row>
    <row r="829" spans="1:12" x14ac:dyDescent="0.25">
      <c r="A829" s="35"/>
      <c r="B829" s="17" t="s">
        <v>15</v>
      </c>
      <c r="C829" s="17">
        <f>('NO TOCAR'!$B$19/15)*12</f>
        <v>11543.498283520001</v>
      </c>
      <c r="D829" s="17">
        <f>('NO TOCAR'!$B$19/15)*12</f>
        <v>11543.498283520001</v>
      </c>
      <c r="E829" s="17">
        <f>('NO TOCAR'!$B$19/15)*12</f>
        <v>11543.498283520001</v>
      </c>
      <c r="F829" s="17">
        <f>('NO TOCAR'!$B$19/15)*12</f>
        <v>11543.498283520001</v>
      </c>
      <c r="G829" s="17">
        <f>('NO TOCAR'!$B$19/15)*12</f>
        <v>11543.498283520001</v>
      </c>
      <c r="H829" s="17">
        <f>('NO TOCAR'!$B$19/15)*12</f>
        <v>11543.498283520001</v>
      </c>
      <c r="I829" s="17">
        <f>('NO TOCAR'!$B$19/15)*12</f>
        <v>11543.498283520001</v>
      </c>
      <c r="J829" s="17">
        <f>('NO TOCAR'!$B$19/15)*12</f>
        <v>11543.498283520001</v>
      </c>
      <c r="K829" s="17">
        <f>('NO TOCAR'!$B$19/15)*12</f>
        <v>11543.498283520001</v>
      </c>
      <c r="L829" s="36">
        <f>('NO TOCAR'!$B$19/15)*12</f>
        <v>11543.498283520001</v>
      </c>
    </row>
    <row r="830" spans="1:12" x14ac:dyDescent="0.25">
      <c r="A830" s="35"/>
      <c r="B830" s="17" t="s">
        <v>16</v>
      </c>
      <c r="C830" s="17">
        <f>('NO TOCAR'!$B$21/15)*12</f>
        <v>58282.258867199998</v>
      </c>
      <c r="D830" s="17">
        <f>('NO TOCAR'!$B$21/15)*12</f>
        <v>58282.258867199998</v>
      </c>
      <c r="E830" s="17">
        <f>('NO TOCAR'!$B$21/15)*12</f>
        <v>58282.258867199998</v>
      </c>
      <c r="F830" s="17">
        <f>('NO TOCAR'!$B$21/15)*12</f>
        <v>58282.258867199998</v>
      </c>
      <c r="G830" s="17">
        <f>('NO TOCAR'!$B$21/15)*12</f>
        <v>58282.258867199998</v>
      </c>
      <c r="H830" s="17">
        <f>('NO TOCAR'!$B$21/15)*12</f>
        <v>58282.258867199998</v>
      </c>
      <c r="I830" s="17">
        <f>('NO TOCAR'!$B$21/15)*12</f>
        <v>58282.258867199998</v>
      </c>
      <c r="J830" s="17">
        <f>('NO TOCAR'!$B$21/15)*12</f>
        <v>58282.258867199998</v>
      </c>
      <c r="K830" s="17">
        <f>('NO TOCAR'!$B$21/15)*12</f>
        <v>58282.258867199998</v>
      </c>
      <c r="L830" s="36">
        <f>('NO TOCAR'!$B$21/15)*12</f>
        <v>58282.258867199998</v>
      </c>
    </row>
    <row r="831" spans="1:12" x14ac:dyDescent="0.25">
      <c r="A831" s="35"/>
      <c r="B831" s="33" t="s">
        <v>17</v>
      </c>
      <c r="C831" s="33">
        <f>SUM(C819:C830)</f>
        <v>1088062.0740793054</v>
      </c>
      <c r="D831" s="33">
        <f t="shared" ref="D831:L831" si="273">SUM(D819:D830)</f>
        <v>1092204.1896035022</v>
      </c>
      <c r="E831" s="33">
        <f t="shared" si="273"/>
        <v>1129772.7989516989</v>
      </c>
      <c r="F831" s="33">
        <f t="shared" si="273"/>
        <v>1153883.6617398956</v>
      </c>
      <c r="G831" s="33">
        <f t="shared" si="273"/>
        <v>1205142.787312092</v>
      </c>
      <c r="H831" s="33">
        <f t="shared" si="273"/>
        <v>1256401.9128842887</v>
      </c>
      <c r="I831" s="33">
        <f t="shared" si="273"/>
        <v>1307661.0384564854</v>
      </c>
      <c r="J831" s="33">
        <f t="shared" si="273"/>
        <v>1410179.2896008785</v>
      </c>
      <c r="K831" s="33">
        <f t="shared" si="273"/>
        <v>1461438.4151730752</v>
      </c>
      <c r="L831" s="40">
        <f t="shared" si="273"/>
        <v>1563956.6663174685</v>
      </c>
    </row>
    <row r="832" spans="1:12" x14ac:dyDescent="0.25">
      <c r="A832" s="35"/>
      <c r="B832" s="17" t="s">
        <v>18</v>
      </c>
      <c r="C832" s="17">
        <f>(C827+C826+C825+C824+C823+C822+C821+C820+C819)*21%</f>
        <v>211771.62655500296</v>
      </c>
      <c r="D832" s="17">
        <f t="shared" ref="D832:L832" si="274">(D827+D826+D825+D824+D823+D822+D821+D820+D819)*21%</f>
        <v>212641.47081508423</v>
      </c>
      <c r="E832" s="17">
        <f t="shared" si="274"/>
        <v>220530.87877820554</v>
      </c>
      <c r="F832" s="17">
        <f t="shared" si="274"/>
        <v>225594.15996372685</v>
      </c>
      <c r="G832" s="17">
        <f t="shared" si="274"/>
        <v>236358.57633388814</v>
      </c>
      <c r="H832" s="17">
        <f t="shared" si="274"/>
        <v>247122.99270404939</v>
      </c>
      <c r="I832" s="17">
        <f t="shared" si="274"/>
        <v>257887.40907421071</v>
      </c>
      <c r="J832" s="17">
        <f t="shared" si="274"/>
        <v>279416.24181453325</v>
      </c>
      <c r="K832" s="17">
        <f t="shared" si="274"/>
        <v>290180.65818469459</v>
      </c>
      <c r="L832" s="36">
        <f t="shared" si="274"/>
        <v>311709.49092501716</v>
      </c>
    </row>
    <row r="833" spans="1:12" x14ac:dyDescent="0.25">
      <c r="A833" s="35"/>
      <c r="B833" s="17" t="s">
        <v>19</v>
      </c>
      <c r="C833" s="17">
        <f>(C827+C826+C825+C824+C823+C822+C821+C820+C819)*7%</f>
        <v>70590.542185000988</v>
      </c>
      <c r="D833" s="17">
        <f t="shared" ref="D833:L833" si="275">(D827+D826+D825+D824+D823+D822+D821+D820+D819)*7%</f>
        <v>70880.490271694754</v>
      </c>
      <c r="E833" s="17">
        <f t="shared" si="275"/>
        <v>73510.29292606852</v>
      </c>
      <c r="F833" s="17">
        <f t="shared" si="275"/>
        <v>75198.053321242289</v>
      </c>
      <c r="G833" s="17">
        <f t="shared" si="275"/>
        <v>78786.192111296055</v>
      </c>
      <c r="H833" s="17">
        <f t="shared" si="275"/>
        <v>82374.330901349807</v>
      </c>
      <c r="I833" s="17">
        <f t="shared" si="275"/>
        <v>85962.469691403574</v>
      </c>
      <c r="J833" s="17">
        <f t="shared" si="275"/>
        <v>93138.747271511093</v>
      </c>
      <c r="K833" s="17">
        <f t="shared" si="275"/>
        <v>96726.886061564874</v>
      </c>
      <c r="L833" s="36">
        <f t="shared" si="275"/>
        <v>103903.16364167239</v>
      </c>
    </row>
    <row r="834" spans="1:12" x14ac:dyDescent="0.25">
      <c r="A834" s="35"/>
      <c r="B834" s="17" t="s">
        <v>20</v>
      </c>
      <c r="C834" s="17">
        <f>'NO TOCAR'!$B$22</f>
        <v>1429.82</v>
      </c>
      <c r="D834" s="17">
        <f>'NO TOCAR'!$B$22</f>
        <v>1429.82</v>
      </c>
      <c r="E834" s="17">
        <f>'NO TOCAR'!$B$22</f>
        <v>1429.82</v>
      </c>
      <c r="F834" s="17">
        <f>'NO TOCAR'!$B$22</f>
        <v>1429.82</v>
      </c>
      <c r="G834" s="17">
        <f>'NO TOCAR'!$B$22</f>
        <v>1429.82</v>
      </c>
      <c r="H834" s="17">
        <f>'NO TOCAR'!$B$22</f>
        <v>1429.82</v>
      </c>
      <c r="I834" s="17">
        <f>'NO TOCAR'!$B$22</f>
        <v>1429.82</v>
      </c>
      <c r="J834" s="17">
        <f>'NO TOCAR'!$B$22</f>
        <v>1429.82</v>
      </c>
      <c r="K834" s="17">
        <f>'NO TOCAR'!$B$22</f>
        <v>1429.82</v>
      </c>
      <c r="L834" s="36">
        <f>'NO TOCAR'!$B$22</f>
        <v>1429.82</v>
      </c>
    </row>
    <row r="835" spans="1:12" x14ac:dyDescent="0.25">
      <c r="A835" s="35"/>
      <c r="B835" s="17" t="s">
        <v>220</v>
      </c>
      <c r="C835" s="17">
        <f>(C819+C820+C821+C822+C823+C824+C825+C826+C827)*1%</f>
        <v>10084.363169285856</v>
      </c>
      <c r="D835" s="17">
        <f t="shared" ref="D835:L835" si="276">(D819+D820+D821+D822+D823+D824+D825+D826+D827)*1%</f>
        <v>10125.784324527822</v>
      </c>
      <c r="E835" s="17">
        <f t="shared" si="276"/>
        <v>10501.470418009789</v>
      </c>
      <c r="F835" s="17">
        <f t="shared" si="276"/>
        <v>10742.579045891755</v>
      </c>
      <c r="G835" s="17">
        <f t="shared" si="276"/>
        <v>11255.17030161372</v>
      </c>
      <c r="H835" s="17">
        <f t="shared" si="276"/>
        <v>11767.761557335687</v>
      </c>
      <c r="I835" s="17">
        <f t="shared" si="276"/>
        <v>12280.352813057652</v>
      </c>
      <c r="J835" s="17">
        <f t="shared" si="276"/>
        <v>13305.535324501585</v>
      </c>
      <c r="K835" s="17">
        <f t="shared" si="276"/>
        <v>13818.12658022355</v>
      </c>
      <c r="L835" s="17">
        <f t="shared" si="276"/>
        <v>14843.309091667485</v>
      </c>
    </row>
    <row r="836" spans="1:12" x14ac:dyDescent="0.25">
      <c r="A836" s="35"/>
      <c r="B836" s="33" t="s">
        <v>22</v>
      </c>
      <c r="C836" s="33">
        <f>SUM(C832:C835)</f>
        <v>293876.35190928984</v>
      </c>
      <c r="D836" s="33">
        <f t="shared" ref="D836:L836" si="277">SUM(D832:D835)</f>
        <v>295077.56541130686</v>
      </c>
      <c r="E836" s="33">
        <f t="shared" si="277"/>
        <v>305972.46212228388</v>
      </c>
      <c r="F836" s="33">
        <f t="shared" si="277"/>
        <v>312964.61233086092</v>
      </c>
      <c r="G836" s="33">
        <f t="shared" si="277"/>
        <v>327829.75874679798</v>
      </c>
      <c r="H836" s="33">
        <f t="shared" si="277"/>
        <v>342694.90516273491</v>
      </c>
      <c r="I836" s="33">
        <f t="shared" si="277"/>
        <v>357560.05157867196</v>
      </c>
      <c r="J836" s="33">
        <f t="shared" si="277"/>
        <v>387290.34441054595</v>
      </c>
      <c r="K836" s="33">
        <f t="shared" si="277"/>
        <v>402155.49082648306</v>
      </c>
      <c r="L836" s="33">
        <f t="shared" si="277"/>
        <v>431885.78365835705</v>
      </c>
    </row>
    <row r="837" spans="1:12" x14ac:dyDescent="0.25">
      <c r="A837" s="35"/>
      <c r="B837" s="50" t="s">
        <v>21</v>
      </c>
      <c r="C837" s="50">
        <f>C831-C836</f>
        <v>794185.72217001556</v>
      </c>
      <c r="D837" s="50">
        <f t="shared" ref="D837:L837" si="278">D831-D836</f>
        <v>797126.62419219525</v>
      </c>
      <c r="E837" s="50">
        <f t="shared" si="278"/>
        <v>823800.33682941506</v>
      </c>
      <c r="F837" s="50">
        <f t="shared" si="278"/>
        <v>840919.04940903466</v>
      </c>
      <c r="G837" s="50">
        <f t="shared" si="278"/>
        <v>877313.02856529411</v>
      </c>
      <c r="H837" s="50">
        <f t="shared" si="278"/>
        <v>913707.00772155379</v>
      </c>
      <c r="I837" s="50">
        <f t="shared" si="278"/>
        <v>950100.98687781347</v>
      </c>
      <c r="J837" s="50">
        <f t="shared" si="278"/>
        <v>1022888.9451903326</v>
      </c>
      <c r="K837" s="50">
        <f t="shared" si="278"/>
        <v>1059282.924346592</v>
      </c>
      <c r="L837" s="51">
        <f t="shared" si="278"/>
        <v>1132070.8826591114</v>
      </c>
    </row>
    <row r="838" spans="1:12" x14ac:dyDescent="0.25">
      <c r="A838" s="35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36"/>
    </row>
    <row r="839" spans="1:12" x14ac:dyDescent="0.25">
      <c r="A839" s="35"/>
      <c r="B839" s="28" t="s">
        <v>0</v>
      </c>
      <c r="C839" s="29">
        <v>66.45</v>
      </c>
      <c r="D839" s="17"/>
      <c r="E839" s="17"/>
      <c r="F839" s="17"/>
      <c r="G839" s="17"/>
      <c r="H839" s="17"/>
      <c r="I839" s="17"/>
      <c r="J839" s="17"/>
      <c r="K839" s="17"/>
      <c r="L839" s="36"/>
    </row>
    <row r="840" spans="1:12" x14ac:dyDescent="0.25">
      <c r="A840" s="37" t="s">
        <v>147</v>
      </c>
      <c r="B840" s="30" t="s">
        <v>173</v>
      </c>
      <c r="C840" s="30" t="s">
        <v>173</v>
      </c>
      <c r="D840" s="30" t="s">
        <v>174</v>
      </c>
      <c r="E840" s="30" t="s">
        <v>175</v>
      </c>
      <c r="F840" s="30" t="s">
        <v>176</v>
      </c>
      <c r="G840" s="30" t="s">
        <v>177</v>
      </c>
      <c r="H840" s="30" t="s">
        <v>179</v>
      </c>
      <c r="I840" s="17"/>
      <c r="J840" s="17"/>
      <c r="K840" s="17"/>
      <c r="L840" s="36"/>
    </row>
    <row r="841" spans="1:12" x14ac:dyDescent="0.25">
      <c r="A841" s="37" t="s">
        <v>1</v>
      </c>
      <c r="B841" s="30">
        <v>12</v>
      </c>
      <c r="C841" s="30">
        <v>12</v>
      </c>
      <c r="D841" s="30">
        <v>12</v>
      </c>
      <c r="E841" s="30">
        <v>12</v>
      </c>
      <c r="F841" s="30">
        <v>12</v>
      </c>
      <c r="G841" s="30">
        <v>12</v>
      </c>
      <c r="H841" s="30">
        <v>12</v>
      </c>
      <c r="I841" s="17"/>
      <c r="J841" s="17"/>
      <c r="K841" s="17"/>
      <c r="L841" s="36"/>
    </row>
    <row r="842" spans="1:12" x14ac:dyDescent="0.25">
      <c r="A842" s="35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36"/>
    </row>
    <row r="843" spans="1:12" x14ac:dyDescent="0.25">
      <c r="A843" s="35"/>
      <c r="B843" s="28" t="s">
        <v>3</v>
      </c>
      <c r="C843" s="17">
        <v>4</v>
      </c>
      <c r="D843" s="17">
        <v>6</v>
      </c>
      <c r="E843" s="17">
        <v>9</v>
      </c>
      <c r="F843" s="17">
        <v>11</v>
      </c>
      <c r="G843" s="17">
        <v>14</v>
      </c>
      <c r="H843" s="17">
        <v>16</v>
      </c>
      <c r="I843" s="17">
        <v>19</v>
      </c>
      <c r="J843" s="17">
        <v>21</v>
      </c>
      <c r="K843" s="17">
        <v>23</v>
      </c>
      <c r="L843" s="36" t="s">
        <v>4</v>
      </c>
    </row>
    <row r="844" spans="1:12" x14ac:dyDescent="0.25">
      <c r="A844" s="35" t="s">
        <v>56</v>
      </c>
      <c r="B844" s="28" t="s">
        <v>2</v>
      </c>
      <c r="C844" s="31">
        <v>0.2</v>
      </c>
      <c r="D844" s="31">
        <v>0.3</v>
      </c>
      <c r="E844" s="31">
        <v>0.4</v>
      </c>
      <c r="F844" s="31">
        <v>0.5</v>
      </c>
      <c r="G844" s="31">
        <v>0.6</v>
      </c>
      <c r="H844" s="31">
        <v>0.7</v>
      </c>
      <c r="I844" s="31">
        <v>0.8</v>
      </c>
      <c r="J844" s="31">
        <v>1</v>
      </c>
      <c r="K844" s="31">
        <v>1.1000000000000001</v>
      </c>
      <c r="L844" s="39">
        <v>1.3</v>
      </c>
    </row>
    <row r="845" spans="1:12" ht="18.75" x14ac:dyDescent="0.3">
      <c r="A845" s="35"/>
      <c r="B845" s="28" t="s">
        <v>7</v>
      </c>
      <c r="C845" s="31">
        <v>0.1</v>
      </c>
      <c r="D845" s="31">
        <v>0.2</v>
      </c>
      <c r="E845" s="31">
        <v>0.4</v>
      </c>
      <c r="F845" s="32">
        <v>0.8</v>
      </c>
      <c r="G845" s="31"/>
      <c r="H845" s="31"/>
      <c r="I845" s="31"/>
      <c r="J845" s="31"/>
      <c r="K845" s="31"/>
      <c r="L845" s="39"/>
    </row>
    <row r="846" spans="1:12" x14ac:dyDescent="0.25">
      <c r="A846" s="35" t="s">
        <v>93</v>
      </c>
      <c r="B846" s="17" t="s">
        <v>5</v>
      </c>
      <c r="C846" s="17">
        <f>(('NO TOCAR'!$B$9*$C$758)*12)</f>
        <v>294080.48348597571</v>
      </c>
      <c r="D846" s="17">
        <f>(('NO TOCAR'!$B$9*$C$758)*12)</f>
        <v>294080.48348597571</v>
      </c>
      <c r="E846" s="17">
        <f>(('NO TOCAR'!$B$9*$C$758)*12)</f>
        <v>294080.48348597571</v>
      </c>
      <c r="F846" s="17">
        <f>(('NO TOCAR'!$B$9*$C$758)*12)</f>
        <v>294080.48348597571</v>
      </c>
      <c r="G846" s="17">
        <f>(('NO TOCAR'!$B$9*$C$758)*12)</f>
        <v>294080.48348597571</v>
      </c>
      <c r="H846" s="17">
        <f>(('NO TOCAR'!$B$9*$C$758)*12)</f>
        <v>294080.48348597571</v>
      </c>
      <c r="I846" s="17">
        <f>(('NO TOCAR'!$B$9*$C$758)*12)</f>
        <v>294080.48348597571</v>
      </c>
      <c r="J846" s="17">
        <f>(('NO TOCAR'!$B$9*$C$758)*12)</f>
        <v>294080.48348597571</v>
      </c>
      <c r="K846" s="17">
        <f>(('NO TOCAR'!$B$9*$C$758)*12)</f>
        <v>294080.48348597571</v>
      </c>
      <c r="L846" s="36">
        <f>(('NO TOCAR'!$B$9*$C$758)*12)</f>
        <v>294080.48348597571</v>
      </c>
    </row>
    <row r="847" spans="1:12" x14ac:dyDescent="0.25">
      <c r="A847" s="35" t="s">
        <v>94</v>
      </c>
      <c r="B847" s="17" t="s">
        <v>6</v>
      </c>
      <c r="C847" s="17">
        <f>C846*C844</f>
        <v>58816.096697195142</v>
      </c>
      <c r="D847" s="17">
        <f>D846*D844</f>
        <v>88224.145045792713</v>
      </c>
      <c r="E847" s="17">
        <f t="shared" ref="E847:L847" si="279">E846*E844</f>
        <v>117632.19339439028</v>
      </c>
      <c r="F847" s="17">
        <f t="shared" si="279"/>
        <v>147040.24174298786</v>
      </c>
      <c r="G847" s="17">
        <f t="shared" si="279"/>
        <v>176448.29009158543</v>
      </c>
      <c r="H847" s="17">
        <f t="shared" si="279"/>
        <v>205856.338440183</v>
      </c>
      <c r="I847" s="17">
        <f t="shared" si="279"/>
        <v>235264.38678878057</v>
      </c>
      <c r="J847" s="17">
        <f t="shared" si="279"/>
        <v>294080.48348597571</v>
      </c>
      <c r="K847" s="17">
        <f t="shared" si="279"/>
        <v>323488.53183457331</v>
      </c>
      <c r="L847" s="36">
        <f t="shared" si="279"/>
        <v>382304.62853176845</v>
      </c>
    </row>
    <row r="848" spans="1:12" x14ac:dyDescent="0.25">
      <c r="A848" s="35" t="s">
        <v>95</v>
      </c>
      <c r="B848" s="17" t="s">
        <v>7</v>
      </c>
      <c r="C848" s="17">
        <f>C846*$F$845</f>
        <v>235264.38678878057</v>
      </c>
      <c r="D848" s="17">
        <f t="shared" ref="D848:L848" si="280">D846*$F$845</f>
        <v>235264.38678878057</v>
      </c>
      <c r="E848" s="17">
        <f t="shared" si="280"/>
        <v>235264.38678878057</v>
      </c>
      <c r="F848" s="17">
        <f t="shared" si="280"/>
        <v>235264.38678878057</v>
      </c>
      <c r="G848" s="17">
        <f t="shared" si="280"/>
        <v>235264.38678878057</v>
      </c>
      <c r="H848" s="17">
        <f t="shared" si="280"/>
        <v>235264.38678878057</v>
      </c>
      <c r="I848" s="17">
        <f t="shared" si="280"/>
        <v>235264.38678878057</v>
      </c>
      <c r="J848" s="17">
        <f t="shared" si="280"/>
        <v>235264.38678878057</v>
      </c>
      <c r="K848" s="17">
        <f t="shared" si="280"/>
        <v>235264.38678878057</v>
      </c>
      <c r="L848" s="36">
        <f t="shared" si="280"/>
        <v>235264.38678878057</v>
      </c>
    </row>
    <row r="849" spans="1:12" x14ac:dyDescent="0.25">
      <c r="A849" s="35" t="s">
        <v>97</v>
      </c>
      <c r="B849" s="17" t="s">
        <v>8</v>
      </c>
      <c r="C849" s="17">
        <f>('NO TOCAR'!$B$11/18)*12</f>
        <v>158523.52934399998</v>
      </c>
      <c r="D849" s="17">
        <f>C849+'NO TOCAR'!$D$13</f>
        <v>165729.14211839999</v>
      </c>
      <c r="E849" s="17">
        <f>D849+'NO TOCAR'!$D$13</f>
        <v>172934.7548928</v>
      </c>
      <c r="F849" s="17">
        <f>E849+'NO TOCAR'!$D$13</f>
        <v>180140.36766720001</v>
      </c>
      <c r="G849" s="17">
        <f>F849+'NO TOCAR'!$D$13</f>
        <v>187345.98044160003</v>
      </c>
      <c r="H849" s="17">
        <f>G849+'NO TOCAR'!$D$13</f>
        <v>194551.59321600004</v>
      </c>
      <c r="I849" s="17">
        <f>H849+'NO TOCAR'!$D$13</f>
        <v>201757.20599040005</v>
      </c>
      <c r="J849" s="17">
        <f>I849+'NO TOCAR'!$D$13+'NO TOCAR'!$D$13</f>
        <v>216168.43153920007</v>
      </c>
      <c r="K849" s="17">
        <f>J849+'NO TOCAR'!$D$13</f>
        <v>223374.04431360008</v>
      </c>
      <c r="L849" s="17">
        <f>K849+'NO TOCAR'!$D$13+'NO TOCAR'!$D$13</f>
        <v>237785.26986240011</v>
      </c>
    </row>
    <row r="850" spans="1:12" x14ac:dyDescent="0.25">
      <c r="A850" s="35" t="s">
        <v>96</v>
      </c>
      <c r="B850" s="17" t="s">
        <v>9</v>
      </c>
      <c r="C850" s="17">
        <f>(C849+C848+C847+C846)*$E$8</f>
        <v>298673.79852638062</v>
      </c>
      <c r="D850" s="17">
        <f t="shared" ref="D850:L850" si="281">(D849+D848+D847+D846)*$E$8</f>
        <v>313319.26297557959</v>
      </c>
      <c r="E850" s="17">
        <f t="shared" si="281"/>
        <v>327964.72742477863</v>
      </c>
      <c r="F850" s="17">
        <f t="shared" si="281"/>
        <v>342610.19187397772</v>
      </c>
      <c r="G850" s="17">
        <f t="shared" si="281"/>
        <v>357255.65632317675</v>
      </c>
      <c r="H850" s="17">
        <f t="shared" si="281"/>
        <v>371901.12077237573</v>
      </c>
      <c r="I850" s="17">
        <f t="shared" si="281"/>
        <v>386546.58522157476</v>
      </c>
      <c r="J850" s="17">
        <f t="shared" si="281"/>
        <v>415837.51411997288</v>
      </c>
      <c r="K850" s="17">
        <f t="shared" si="281"/>
        <v>430482.97856917186</v>
      </c>
      <c r="L850" s="36">
        <f t="shared" si="281"/>
        <v>459773.90746756998</v>
      </c>
    </row>
    <row r="851" spans="1:12" x14ac:dyDescent="0.25">
      <c r="A851" s="35" t="s">
        <v>178</v>
      </c>
      <c r="B851" s="17" t="s">
        <v>10</v>
      </c>
      <c r="C851" s="17">
        <f>('NO TOCAR'!$E$4/15)*12</f>
        <v>13160</v>
      </c>
      <c r="D851" s="17">
        <f>('NO TOCAR'!$E$4/15)*12</f>
        <v>13160</v>
      </c>
      <c r="E851" s="17">
        <f>('NO TOCAR'!$E$4/15)*12</f>
        <v>13160</v>
      </c>
      <c r="F851" s="17">
        <f>('NO TOCAR'!$E$4/15)*12</f>
        <v>13160</v>
      </c>
      <c r="G851" s="17">
        <f>('NO TOCAR'!$E$4/15)*12</f>
        <v>13160</v>
      </c>
      <c r="H851" s="17">
        <f>('NO TOCAR'!$E$4/15)*12</f>
        <v>13160</v>
      </c>
      <c r="I851" s="17">
        <f>('NO TOCAR'!$E$4/15)*12</f>
        <v>13160</v>
      </c>
      <c r="J851" s="17">
        <f>('NO TOCAR'!$E$4/15)*12</f>
        <v>13160</v>
      </c>
      <c r="K851" s="17">
        <f>('NO TOCAR'!$E$4/15)*12</f>
        <v>13160</v>
      </c>
      <c r="L851" s="36">
        <f>('NO TOCAR'!$E$4/15)*12</f>
        <v>13160</v>
      </c>
    </row>
    <row r="852" spans="1:12" x14ac:dyDescent="0.25">
      <c r="A852" s="35" t="s">
        <v>180</v>
      </c>
      <c r="B852" s="17" t="s">
        <v>11</v>
      </c>
      <c r="C852" s="17">
        <f>('NO TOCAR'!$B$15/15)*12</f>
        <v>21529.5277824</v>
      </c>
      <c r="D852" s="17">
        <f>('NO TOCAR'!$B$15/15)*12</f>
        <v>21529.5277824</v>
      </c>
      <c r="E852" s="17">
        <f>('NO TOCAR'!$B$15/15)*12</f>
        <v>21529.5277824</v>
      </c>
      <c r="F852" s="17">
        <f>('NO TOCAR'!$B$15/15)*12</f>
        <v>21529.5277824</v>
      </c>
      <c r="G852" s="17">
        <f>('NO TOCAR'!$B$15/15)*12</f>
        <v>21529.5277824</v>
      </c>
      <c r="H852" s="17">
        <f>('NO TOCAR'!$B$15/15)*12</f>
        <v>21529.5277824</v>
      </c>
      <c r="I852" s="17">
        <f>('NO TOCAR'!$B$15/15)*12</f>
        <v>21529.5277824</v>
      </c>
      <c r="J852" s="17">
        <f>('NO TOCAR'!$B$15/15)*12</f>
        <v>21529.5277824</v>
      </c>
      <c r="K852" s="17">
        <f>('NO TOCAR'!$B$15/15)*12</f>
        <v>21529.5277824</v>
      </c>
      <c r="L852" s="36">
        <f>('NO TOCAR'!$B$15/15)*12</f>
        <v>21529.5277824</v>
      </c>
    </row>
    <row r="853" spans="1:12" x14ac:dyDescent="0.25">
      <c r="A853" s="35"/>
      <c r="B853" s="17" t="s">
        <v>12</v>
      </c>
      <c r="C853" s="17">
        <f>('NO TOCAR'!$F$4/15)*12</f>
        <v>5117.7759999999998</v>
      </c>
      <c r="D853" s="17">
        <f>('NO TOCAR'!$F$4/15)*12</f>
        <v>5117.7759999999998</v>
      </c>
      <c r="E853" s="17">
        <f>('NO TOCAR'!$F$4/15)*12</f>
        <v>5117.7759999999998</v>
      </c>
      <c r="F853" s="17">
        <f>('NO TOCAR'!$F$4/15)*12</f>
        <v>5117.7759999999998</v>
      </c>
      <c r="G853" s="17">
        <f>('NO TOCAR'!$F$4/15)*12</f>
        <v>5117.7759999999998</v>
      </c>
      <c r="H853" s="17">
        <f>('NO TOCAR'!$F$4/15)*12</f>
        <v>5117.7759999999998</v>
      </c>
      <c r="I853" s="17">
        <f>('NO TOCAR'!$F$4/15)*12</f>
        <v>5117.7759999999998</v>
      </c>
      <c r="J853" s="17">
        <f>('NO TOCAR'!$F$4/15)*12</f>
        <v>5117.7759999999998</v>
      </c>
      <c r="K853" s="17">
        <f>('NO TOCAR'!$F$4/15)*12</f>
        <v>5117.7759999999998</v>
      </c>
      <c r="L853" s="36">
        <f>('NO TOCAR'!$F$4/15)*12</f>
        <v>5117.7759999999998</v>
      </c>
    </row>
    <row r="854" spans="1:12" x14ac:dyDescent="0.25">
      <c r="A854" s="35"/>
      <c r="B854" s="17" t="s">
        <v>13</v>
      </c>
      <c r="C854" s="17">
        <f>('NO TOCAR'!$B$17/18)*12</f>
        <v>87955.789056000009</v>
      </c>
      <c r="D854" s="17">
        <f>('NO TOCAR'!$D$17/18)*12</f>
        <v>40838.779007999998</v>
      </c>
      <c r="E854" s="17">
        <f>('NO TOCAR'!$F$17/18)*12</f>
        <v>27148.262783999999</v>
      </c>
      <c r="F854" s="17"/>
      <c r="G854" s="17"/>
      <c r="H854" s="17"/>
      <c r="I854" s="17"/>
      <c r="J854" s="17"/>
      <c r="K854" s="17"/>
      <c r="L854" s="36"/>
    </row>
    <row r="855" spans="1:12" x14ac:dyDescent="0.25">
      <c r="A855" s="35"/>
      <c r="B855" s="17" t="s">
        <v>14</v>
      </c>
      <c r="C855" s="17">
        <f>('NO TOCAR'!$E$5/15)*12</f>
        <v>9800</v>
      </c>
      <c r="D855" s="17">
        <f>('NO TOCAR'!$E$5/15)*12</f>
        <v>9800</v>
      </c>
      <c r="E855" s="17">
        <f>('NO TOCAR'!$E$5/15)*12</f>
        <v>9800</v>
      </c>
      <c r="F855" s="17">
        <f>('NO TOCAR'!$E$5/15)*12</f>
        <v>9800</v>
      </c>
      <c r="G855" s="17">
        <f>('NO TOCAR'!$E$5/15)*12</f>
        <v>9800</v>
      </c>
      <c r="H855" s="17">
        <f>('NO TOCAR'!$E$5/15)*12</f>
        <v>9800</v>
      </c>
      <c r="I855" s="17">
        <f>('NO TOCAR'!$E$5/15)*12</f>
        <v>9800</v>
      </c>
      <c r="J855" s="17">
        <f>('NO TOCAR'!$E$5/15)*12</f>
        <v>9800</v>
      </c>
      <c r="K855" s="17">
        <f>('NO TOCAR'!$E$5/15)*12</f>
        <v>9800</v>
      </c>
      <c r="L855" s="36">
        <f>('NO TOCAR'!$E$5/15)*12</f>
        <v>9800</v>
      </c>
    </row>
    <row r="856" spans="1:12" x14ac:dyDescent="0.25">
      <c r="A856" s="35"/>
      <c r="B856" s="17" t="s">
        <v>15</v>
      </c>
      <c r="C856" s="17">
        <f>('NO TOCAR'!$B$19/15)*12</f>
        <v>11543.498283520001</v>
      </c>
      <c r="D856" s="17">
        <f>('NO TOCAR'!$B$19/15)*12</f>
        <v>11543.498283520001</v>
      </c>
      <c r="E856" s="17">
        <f>('NO TOCAR'!$B$19/15)*12</f>
        <v>11543.498283520001</v>
      </c>
      <c r="F856" s="17">
        <f>('NO TOCAR'!$B$19/15)*12</f>
        <v>11543.498283520001</v>
      </c>
      <c r="G856" s="17">
        <f>('NO TOCAR'!$B$19/15)*12</f>
        <v>11543.498283520001</v>
      </c>
      <c r="H856" s="17">
        <f>('NO TOCAR'!$B$19/15)*12</f>
        <v>11543.498283520001</v>
      </c>
      <c r="I856" s="17">
        <f>('NO TOCAR'!$B$19/15)*12</f>
        <v>11543.498283520001</v>
      </c>
      <c r="J856" s="17">
        <f>('NO TOCAR'!$B$19/15)*12</f>
        <v>11543.498283520001</v>
      </c>
      <c r="K856" s="17">
        <f>('NO TOCAR'!$B$19/15)*12</f>
        <v>11543.498283520001</v>
      </c>
      <c r="L856" s="36">
        <f>('NO TOCAR'!$B$19/15)*12</f>
        <v>11543.498283520001</v>
      </c>
    </row>
    <row r="857" spans="1:12" x14ac:dyDescent="0.25">
      <c r="A857" s="35"/>
      <c r="B857" s="17" t="s">
        <v>16</v>
      </c>
      <c r="C857" s="17">
        <f>('NO TOCAR'!$B$21/15)*12</f>
        <v>58282.258867199998</v>
      </c>
      <c r="D857" s="17">
        <f>('NO TOCAR'!$B$21/15)*12</f>
        <v>58282.258867199998</v>
      </c>
      <c r="E857" s="17">
        <f>('NO TOCAR'!$B$21/15)*12</f>
        <v>58282.258867199998</v>
      </c>
      <c r="F857" s="17">
        <f>('NO TOCAR'!$B$21/15)*12</f>
        <v>58282.258867199998</v>
      </c>
      <c r="G857" s="17">
        <f>('NO TOCAR'!$B$21/15)*12</f>
        <v>58282.258867199998</v>
      </c>
      <c r="H857" s="17">
        <f>('NO TOCAR'!$B$21/15)*12</f>
        <v>58282.258867199998</v>
      </c>
      <c r="I857" s="17">
        <f>('NO TOCAR'!$B$21/15)*12</f>
        <v>58282.258867199998</v>
      </c>
      <c r="J857" s="17">
        <f>('NO TOCAR'!$B$21/15)*12</f>
        <v>58282.258867199998</v>
      </c>
      <c r="K857" s="17">
        <f>('NO TOCAR'!$B$21/15)*12</f>
        <v>58282.258867199998</v>
      </c>
      <c r="L857" s="36">
        <f>('NO TOCAR'!$B$21/15)*12</f>
        <v>58282.258867199998</v>
      </c>
    </row>
    <row r="858" spans="1:12" x14ac:dyDescent="0.25">
      <c r="A858" s="35"/>
      <c r="B858" s="33" t="s">
        <v>17</v>
      </c>
      <c r="C858" s="33">
        <f>SUM(C846:C857)</f>
        <v>1252747.1448314523</v>
      </c>
      <c r="D858" s="33">
        <f t="shared" ref="D858:L858" si="282">SUM(D846:D857)</f>
        <v>1256889.2603556486</v>
      </c>
      <c r="E858" s="33">
        <f t="shared" si="282"/>
        <v>1294457.8697038451</v>
      </c>
      <c r="F858" s="33">
        <f t="shared" si="282"/>
        <v>1318568.732492042</v>
      </c>
      <c r="G858" s="33">
        <f t="shared" si="282"/>
        <v>1369827.8580642387</v>
      </c>
      <c r="H858" s="33">
        <f t="shared" si="282"/>
        <v>1421086.9836364351</v>
      </c>
      <c r="I858" s="33">
        <f t="shared" si="282"/>
        <v>1472346.1092086318</v>
      </c>
      <c r="J858" s="33">
        <f t="shared" si="282"/>
        <v>1574864.3603530251</v>
      </c>
      <c r="K858" s="33">
        <f t="shared" si="282"/>
        <v>1626123.4859252216</v>
      </c>
      <c r="L858" s="40">
        <f t="shared" si="282"/>
        <v>1728641.7370696149</v>
      </c>
    </row>
    <row r="859" spans="1:12" x14ac:dyDescent="0.25">
      <c r="A859" s="35"/>
      <c r="B859" s="17" t="s">
        <v>18</v>
      </c>
      <c r="C859" s="17">
        <f>(C854+C853+C852+C851+C850+C849+C848+C847+C846)*21%</f>
        <v>246355.49141295374</v>
      </c>
      <c r="D859" s="17">
        <f t="shared" ref="D859:L859" si="283">(D854+D853+D852+D851+D850+D849+D848+D847+D846)*21%</f>
        <v>247225.33567303498</v>
      </c>
      <c r="E859" s="17">
        <f t="shared" si="283"/>
        <v>255114.74363615629</v>
      </c>
      <c r="F859" s="17">
        <f t="shared" si="283"/>
        <v>260178.02482167759</v>
      </c>
      <c r="G859" s="17">
        <f t="shared" si="283"/>
        <v>270942.44119183888</v>
      </c>
      <c r="H859" s="17">
        <f t="shared" si="283"/>
        <v>281706.85756200016</v>
      </c>
      <c r="I859" s="17">
        <f t="shared" si="283"/>
        <v>292471.27393216145</v>
      </c>
      <c r="J859" s="17">
        <f t="shared" si="283"/>
        <v>314000.10667248402</v>
      </c>
      <c r="K859" s="17">
        <f t="shared" si="283"/>
        <v>324764.52304264531</v>
      </c>
      <c r="L859" s="36">
        <f t="shared" si="283"/>
        <v>346293.35578296788</v>
      </c>
    </row>
    <row r="860" spans="1:12" x14ac:dyDescent="0.25">
      <c r="A860" s="35"/>
      <c r="B860" s="17" t="s">
        <v>19</v>
      </c>
      <c r="C860" s="17">
        <f>(C854+C853+C852+C851+C850+C849+C848+C847+C846)*7%</f>
        <v>82118.497137651255</v>
      </c>
      <c r="D860" s="17">
        <f t="shared" ref="D860:L860" si="284">(D854+D853+D852+D851+D850+D849+D848+D847+D846)*7%</f>
        <v>82408.445224345007</v>
      </c>
      <c r="E860" s="17">
        <f t="shared" si="284"/>
        <v>85038.247878718772</v>
      </c>
      <c r="F860" s="17">
        <f t="shared" si="284"/>
        <v>86726.008273892541</v>
      </c>
      <c r="G860" s="17">
        <f t="shared" si="284"/>
        <v>90314.147063946308</v>
      </c>
      <c r="H860" s="17">
        <f t="shared" si="284"/>
        <v>93902.28585400006</v>
      </c>
      <c r="I860" s="17">
        <f t="shared" si="284"/>
        <v>97490.424644053826</v>
      </c>
      <c r="J860" s="17">
        <f t="shared" si="284"/>
        <v>104666.70222416136</v>
      </c>
      <c r="K860" s="17">
        <f t="shared" si="284"/>
        <v>108254.84101421511</v>
      </c>
      <c r="L860" s="36">
        <f t="shared" si="284"/>
        <v>115431.11859432264</v>
      </c>
    </row>
    <row r="861" spans="1:12" x14ac:dyDescent="0.25">
      <c r="A861" s="35"/>
      <c r="B861" s="17" t="s">
        <v>20</v>
      </c>
      <c r="C861" s="17">
        <f>'NO TOCAR'!$B$22</f>
        <v>1429.82</v>
      </c>
      <c r="D861" s="17">
        <f>'NO TOCAR'!$B$22</f>
        <v>1429.82</v>
      </c>
      <c r="E861" s="17">
        <f>'NO TOCAR'!$B$22</f>
        <v>1429.82</v>
      </c>
      <c r="F861" s="17">
        <f>'NO TOCAR'!$B$22</f>
        <v>1429.82</v>
      </c>
      <c r="G861" s="17">
        <f>'NO TOCAR'!$B$22</f>
        <v>1429.82</v>
      </c>
      <c r="H861" s="17">
        <f>'NO TOCAR'!$B$22</f>
        <v>1429.82</v>
      </c>
      <c r="I861" s="17">
        <f>'NO TOCAR'!$B$22</f>
        <v>1429.82</v>
      </c>
      <c r="J861" s="17">
        <f>'NO TOCAR'!$B$22</f>
        <v>1429.82</v>
      </c>
      <c r="K861" s="17">
        <f>'NO TOCAR'!$B$22</f>
        <v>1429.82</v>
      </c>
      <c r="L861" s="36">
        <f>'NO TOCAR'!$B$22</f>
        <v>1429.82</v>
      </c>
    </row>
    <row r="862" spans="1:12" x14ac:dyDescent="0.25">
      <c r="A862" s="35"/>
      <c r="B862" s="17" t="s">
        <v>220</v>
      </c>
      <c r="C862" s="17">
        <f>(C846+C847+C848+C849+C850+C851+C852+C853+C854)*1%</f>
        <v>11731.213876807322</v>
      </c>
      <c r="D862" s="17">
        <f t="shared" ref="D862:L862" si="285">(D846+D847+D848+D849+D850+D851+D852+D853+D854)*1%</f>
        <v>11772.635032049286</v>
      </c>
      <c r="E862" s="17">
        <f t="shared" si="285"/>
        <v>12148.321125531251</v>
      </c>
      <c r="F862" s="17">
        <f t="shared" si="285"/>
        <v>12389.42975341322</v>
      </c>
      <c r="G862" s="17">
        <f t="shared" si="285"/>
        <v>12902.021009135186</v>
      </c>
      <c r="H862" s="17">
        <f t="shared" si="285"/>
        <v>13414.612264857151</v>
      </c>
      <c r="I862" s="17">
        <f t="shared" si="285"/>
        <v>13927.203520579118</v>
      </c>
      <c r="J862" s="17">
        <f t="shared" si="285"/>
        <v>14952.386032023051</v>
      </c>
      <c r="K862" s="17">
        <f t="shared" si="285"/>
        <v>15464.977287745016</v>
      </c>
      <c r="L862" s="17">
        <f t="shared" si="285"/>
        <v>16490.15979918895</v>
      </c>
    </row>
    <row r="863" spans="1:12" x14ac:dyDescent="0.25">
      <c r="A863" s="35"/>
      <c r="B863" s="33" t="s">
        <v>22</v>
      </c>
      <c r="C863" s="33">
        <f>SUM(C859:C862)</f>
        <v>341635.02242741233</v>
      </c>
      <c r="D863" s="33">
        <f t="shared" ref="D863:L863" si="286">SUM(D859:D862)</f>
        <v>342836.23592942924</v>
      </c>
      <c r="E863" s="33">
        <f t="shared" si="286"/>
        <v>353731.13264040637</v>
      </c>
      <c r="F863" s="33">
        <f t="shared" si="286"/>
        <v>360723.28284898342</v>
      </c>
      <c r="G863" s="33">
        <f t="shared" si="286"/>
        <v>375588.42926492036</v>
      </c>
      <c r="H863" s="33">
        <f t="shared" si="286"/>
        <v>390453.57568085741</v>
      </c>
      <c r="I863" s="33">
        <f t="shared" si="286"/>
        <v>405318.7220967944</v>
      </c>
      <c r="J863" s="33">
        <f t="shared" si="286"/>
        <v>435049.01492866845</v>
      </c>
      <c r="K863" s="33">
        <f t="shared" si="286"/>
        <v>449914.1613446055</v>
      </c>
      <c r="L863" s="33">
        <f t="shared" si="286"/>
        <v>479644.45417647948</v>
      </c>
    </row>
    <row r="864" spans="1:12" ht="15.75" thickBot="1" x14ac:dyDescent="0.3">
      <c r="A864" s="42"/>
      <c r="B864" s="50" t="s">
        <v>21</v>
      </c>
      <c r="C864" s="50">
        <f>C858-C863</f>
        <v>911112.12240403995</v>
      </c>
      <c r="D864" s="50">
        <f t="shared" ref="D864:L864" si="287">D858-D863</f>
        <v>914053.02442621929</v>
      </c>
      <c r="E864" s="50">
        <f t="shared" si="287"/>
        <v>940726.73706343875</v>
      </c>
      <c r="F864" s="50">
        <f t="shared" si="287"/>
        <v>957845.44964305859</v>
      </c>
      <c r="G864" s="50">
        <f t="shared" si="287"/>
        <v>994239.42879931838</v>
      </c>
      <c r="H864" s="50">
        <f t="shared" si="287"/>
        <v>1030633.4079555777</v>
      </c>
      <c r="I864" s="50">
        <f t="shared" si="287"/>
        <v>1067027.3871118375</v>
      </c>
      <c r="J864" s="50">
        <f t="shared" si="287"/>
        <v>1139815.3454243566</v>
      </c>
      <c r="K864" s="50">
        <f t="shared" si="287"/>
        <v>1176209.3245806161</v>
      </c>
      <c r="L864" s="51">
        <f t="shared" si="287"/>
        <v>1248997.2828931354</v>
      </c>
    </row>
    <row r="865" spans="1:12" ht="15.75" thickBot="1" x14ac:dyDescent="0.3"/>
    <row r="866" spans="1:12" x14ac:dyDescent="0.25">
      <c r="A866" s="18"/>
      <c r="B866" s="43" t="s">
        <v>0</v>
      </c>
      <c r="C866" s="44">
        <v>66.45</v>
      </c>
      <c r="D866" s="19"/>
      <c r="E866" s="19"/>
      <c r="F866" s="19"/>
      <c r="G866" s="19"/>
      <c r="H866" s="19"/>
      <c r="I866" s="19"/>
      <c r="J866" s="19"/>
      <c r="K866" s="19"/>
      <c r="L866" s="20"/>
    </row>
    <row r="867" spans="1:12" x14ac:dyDescent="0.25">
      <c r="A867" s="37" t="s">
        <v>147</v>
      </c>
      <c r="B867" s="30" t="s">
        <v>173</v>
      </c>
      <c r="C867" s="30" t="s">
        <v>173</v>
      </c>
      <c r="D867" s="30" t="s">
        <v>174</v>
      </c>
      <c r="E867" s="30" t="s">
        <v>175</v>
      </c>
      <c r="F867" s="30" t="s">
        <v>176</v>
      </c>
      <c r="G867" s="30" t="s">
        <v>177</v>
      </c>
      <c r="H867" s="30" t="s">
        <v>179</v>
      </c>
      <c r="I867" s="17"/>
      <c r="J867" s="17"/>
      <c r="K867" s="17"/>
      <c r="L867" s="36"/>
    </row>
    <row r="868" spans="1:12" x14ac:dyDescent="0.25">
      <c r="A868" s="37" t="s">
        <v>1</v>
      </c>
      <c r="B868" s="30">
        <v>12</v>
      </c>
      <c r="C868" s="30">
        <v>12</v>
      </c>
      <c r="D868" s="30">
        <v>12</v>
      </c>
      <c r="E868" s="30">
        <v>12</v>
      </c>
      <c r="F868" s="30">
        <v>12</v>
      </c>
      <c r="G868" s="30">
        <v>12</v>
      </c>
      <c r="H868" s="30">
        <v>12</v>
      </c>
      <c r="I868" s="17"/>
      <c r="J868" s="17"/>
      <c r="K868" s="17"/>
      <c r="L868" s="36"/>
    </row>
    <row r="869" spans="1:12" x14ac:dyDescent="0.25">
      <c r="A869" s="35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36"/>
    </row>
    <row r="870" spans="1:12" x14ac:dyDescent="0.25">
      <c r="A870" s="35"/>
      <c r="B870" s="28" t="s">
        <v>3</v>
      </c>
      <c r="C870" s="17">
        <v>4</v>
      </c>
      <c r="D870" s="17">
        <v>6</v>
      </c>
      <c r="E870" s="17">
        <v>9</v>
      </c>
      <c r="F870" s="17">
        <v>11</v>
      </c>
      <c r="G870" s="17">
        <v>14</v>
      </c>
      <c r="H870" s="17">
        <v>16</v>
      </c>
      <c r="I870" s="17">
        <v>19</v>
      </c>
      <c r="J870" s="17">
        <v>21</v>
      </c>
      <c r="K870" s="17">
        <v>23</v>
      </c>
      <c r="L870" s="36" t="s">
        <v>4</v>
      </c>
    </row>
    <row r="871" spans="1:12" x14ac:dyDescent="0.25">
      <c r="A871" s="35" t="s">
        <v>37</v>
      </c>
      <c r="B871" s="28" t="s">
        <v>2</v>
      </c>
      <c r="C871" s="31">
        <v>0.2</v>
      </c>
      <c r="D871" s="31">
        <v>0.3</v>
      </c>
      <c r="E871" s="31">
        <v>0.4</v>
      </c>
      <c r="F871" s="31">
        <v>0.5</v>
      </c>
      <c r="G871" s="31">
        <v>0.6</v>
      </c>
      <c r="H871" s="31">
        <v>0.7</v>
      </c>
      <c r="I871" s="31">
        <v>0.8</v>
      </c>
      <c r="J871" s="31">
        <v>1</v>
      </c>
      <c r="K871" s="31">
        <v>1.1000000000000001</v>
      </c>
      <c r="L871" s="39">
        <v>1.3</v>
      </c>
    </row>
    <row r="872" spans="1:12" ht="18.75" x14ac:dyDescent="0.3">
      <c r="A872" s="35"/>
      <c r="B872" s="28" t="s">
        <v>7</v>
      </c>
      <c r="C872" s="32">
        <v>0.1</v>
      </c>
      <c r="D872" s="31">
        <v>0.2</v>
      </c>
      <c r="E872" s="31">
        <v>0.4</v>
      </c>
      <c r="F872" s="31">
        <v>0.8</v>
      </c>
      <c r="G872" s="31"/>
      <c r="H872" s="31"/>
      <c r="I872" s="31"/>
      <c r="J872" s="31"/>
      <c r="K872" s="31"/>
      <c r="L872" s="39"/>
    </row>
    <row r="873" spans="1:12" x14ac:dyDescent="0.25">
      <c r="A873" s="35" t="s">
        <v>98</v>
      </c>
      <c r="B873" s="17" t="s">
        <v>5</v>
      </c>
      <c r="C873" s="17">
        <f>(('NO TOCAR'!$B$9*$C$866)*36)</f>
        <v>882241.45045792707</v>
      </c>
      <c r="D873" s="17">
        <f>(('NO TOCAR'!$B$9*$C$866)*36)</f>
        <v>882241.45045792707</v>
      </c>
      <c r="E873" s="17">
        <f>(('NO TOCAR'!$B$9*$C$866)*36)</f>
        <v>882241.45045792707</v>
      </c>
      <c r="F873" s="17">
        <f>(('NO TOCAR'!$B$9*$C$866)*36)</f>
        <v>882241.45045792707</v>
      </c>
      <c r="G873" s="17">
        <f>(('NO TOCAR'!$B$9*$C$866)*36)</f>
        <v>882241.45045792707</v>
      </c>
      <c r="H873" s="17">
        <f>(('NO TOCAR'!$B$9*$C$866)*36)</f>
        <v>882241.45045792707</v>
      </c>
      <c r="I873" s="17">
        <f>(('NO TOCAR'!$B$9*$C$866)*36)</f>
        <v>882241.45045792707</v>
      </c>
      <c r="J873" s="17">
        <f>(('NO TOCAR'!$B$9*$C$866)*36)</f>
        <v>882241.45045792707</v>
      </c>
      <c r="K873" s="17">
        <f>(('NO TOCAR'!$B$9*$C$866)*36)</f>
        <v>882241.45045792707</v>
      </c>
      <c r="L873" s="36">
        <f>(('NO TOCAR'!$B$9*$C$866)*36)</f>
        <v>882241.45045792707</v>
      </c>
    </row>
    <row r="874" spans="1:12" x14ac:dyDescent="0.25">
      <c r="A874" s="35" t="s">
        <v>99</v>
      </c>
      <c r="B874" s="17" t="s">
        <v>6</v>
      </c>
      <c r="C874" s="17">
        <f>C873*C871</f>
        <v>176448.29009158543</v>
      </c>
      <c r="D874" s="17">
        <f>D873*D871</f>
        <v>264672.43513737811</v>
      </c>
      <c r="E874" s="17">
        <f t="shared" ref="E874:L874" si="288">E873*E871</f>
        <v>352896.58018317085</v>
      </c>
      <c r="F874" s="17">
        <f t="shared" si="288"/>
        <v>441120.72522896354</v>
      </c>
      <c r="G874" s="17">
        <f t="shared" si="288"/>
        <v>529344.87027475622</v>
      </c>
      <c r="H874" s="17">
        <f t="shared" si="288"/>
        <v>617569.0153205489</v>
      </c>
      <c r="I874" s="17">
        <f t="shared" si="288"/>
        <v>705793.1603663417</v>
      </c>
      <c r="J874" s="17">
        <f t="shared" si="288"/>
        <v>882241.45045792707</v>
      </c>
      <c r="K874" s="17">
        <f t="shared" si="288"/>
        <v>970465.59550371987</v>
      </c>
      <c r="L874" s="36">
        <f t="shared" si="288"/>
        <v>1146913.8855953051</v>
      </c>
    </row>
    <row r="875" spans="1:12" x14ac:dyDescent="0.25">
      <c r="A875" s="35" t="s">
        <v>100</v>
      </c>
      <c r="B875" s="17" t="s">
        <v>7</v>
      </c>
      <c r="C875" s="17">
        <f>C873*$C$440</f>
        <v>88224.145045792713</v>
      </c>
      <c r="D875" s="17">
        <f t="shared" ref="D875:L875" si="289">D873*$C$440</f>
        <v>88224.145045792713</v>
      </c>
      <c r="E875" s="17">
        <f t="shared" si="289"/>
        <v>88224.145045792713</v>
      </c>
      <c r="F875" s="17">
        <f t="shared" si="289"/>
        <v>88224.145045792713</v>
      </c>
      <c r="G875" s="17">
        <f t="shared" si="289"/>
        <v>88224.145045792713</v>
      </c>
      <c r="H875" s="17">
        <f t="shared" si="289"/>
        <v>88224.145045792713</v>
      </c>
      <c r="I875" s="17">
        <f t="shared" si="289"/>
        <v>88224.145045792713</v>
      </c>
      <c r="J875" s="17">
        <f t="shared" si="289"/>
        <v>88224.145045792713</v>
      </c>
      <c r="K875" s="17">
        <f t="shared" si="289"/>
        <v>88224.145045792713</v>
      </c>
      <c r="L875" s="36">
        <f t="shared" si="289"/>
        <v>88224.145045792713</v>
      </c>
    </row>
    <row r="876" spans="1:12" x14ac:dyDescent="0.25">
      <c r="A876" s="35" t="s">
        <v>101</v>
      </c>
      <c r="B876" s="17" t="s">
        <v>8</v>
      </c>
      <c r="C876" s="17">
        <f>('NO TOCAR'!$B$11/18)*36</f>
        <v>475570.588032</v>
      </c>
      <c r="D876" s="17">
        <f>C876+('NO TOCAR'!$B$13*2)</f>
        <v>497187.41356800002</v>
      </c>
      <c r="E876" s="17">
        <f>D876+('NO TOCAR'!$B$13*2)</f>
        <v>518804.23910400004</v>
      </c>
      <c r="F876" s="17">
        <f>E876+('NO TOCAR'!$B$13*2)</f>
        <v>540421.06464</v>
      </c>
      <c r="G876" s="17">
        <f>F876+('NO TOCAR'!$B$13*2)</f>
        <v>562037.89017599996</v>
      </c>
      <c r="H876" s="17">
        <f>G876+('NO TOCAR'!$B$13*2)</f>
        <v>583654.71571199992</v>
      </c>
      <c r="I876" s="17">
        <f>H876+('NO TOCAR'!$B$13*2)</f>
        <v>605271.54124799988</v>
      </c>
      <c r="J876" s="17">
        <f>I876+('NO TOCAR'!$B$13*2)+('NO TOCAR'!$B$13*2)</f>
        <v>648505.1923199998</v>
      </c>
      <c r="K876" s="17">
        <f>J876+('NO TOCAR'!$B$13*2)</f>
        <v>670122.01785599976</v>
      </c>
      <c r="L876" s="17">
        <f>K876+('NO TOCAR'!$B$13*2)+('NO TOCAR'!$B$13*2)</f>
        <v>713355.66892799968</v>
      </c>
    </row>
    <row r="877" spans="1:12" x14ac:dyDescent="0.25">
      <c r="A877" s="35" t="s">
        <v>102</v>
      </c>
      <c r="B877" s="17" t="s">
        <v>9</v>
      </c>
      <c r="C877" s="17">
        <f>(C876+C875+C874+C873)*$E$8</f>
        <v>648993.78945092205</v>
      </c>
      <c r="D877" s="17">
        <f t="shared" ref="D877:L877" si="290">(D876+D875+D874+D873)*$E$8</f>
        <v>692930.17768363922</v>
      </c>
      <c r="E877" s="17">
        <f t="shared" si="290"/>
        <v>736866.56591635628</v>
      </c>
      <c r="F877" s="17">
        <f t="shared" si="290"/>
        <v>780802.95414907334</v>
      </c>
      <c r="G877" s="17">
        <f t="shared" si="290"/>
        <v>824739.3423817904</v>
      </c>
      <c r="H877" s="17">
        <f t="shared" si="290"/>
        <v>868675.73061450757</v>
      </c>
      <c r="I877" s="17">
        <f t="shared" si="290"/>
        <v>912612.11884722451</v>
      </c>
      <c r="J877" s="17">
        <f t="shared" si="290"/>
        <v>1000484.8953126587</v>
      </c>
      <c r="K877" s="17">
        <f t="shared" si="290"/>
        <v>1044421.2835453757</v>
      </c>
      <c r="L877" s="36">
        <f t="shared" si="290"/>
        <v>1132294.0600108099</v>
      </c>
    </row>
    <row r="878" spans="1:12" x14ac:dyDescent="0.25">
      <c r="A878" s="35" t="s">
        <v>181</v>
      </c>
      <c r="B878" s="17" t="s">
        <v>10</v>
      </c>
      <c r="C878" s="17">
        <f>('NO TOCAR'!$E$4)*2</f>
        <v>32900</v>
      </c>
      <c r="D878" s="17">
        <f>('NO TOCAR'!$E$4)*2</f>
        <v>32900</v>
      </c>
      <c r="E878" s="17">
        <f>('NO TOCAR'!$E$4)*2</f>
        <v>32900</v>
      </c>
      <c r="F878" s="17">
        <f>('NO TOCAR'!$E$4)*2</f>
        <v>32900</v>
      </c>
      <c r="G878" s="17">
        <f>('NO TOCAR'!$E$4)*2</f>
        <v>32900</v>
      </c>
      <c r="H878" s="17">
        <f>('NO TOCAR'!$E$4)*2</f>
        <v>32900</v>
      </c>
      <c r="I878" s="17">
        <f>('NO TOCAR'!$E$4)*2</f>
        <v>32900</v>
      </c>
      <c r="J878" s="17">
        <f>('NO TOCAR'!$E$4)*2</f>
        <v>32900</v>
      </c>
      <c r="K878" s="17">
        <f>('NO TOCAR'!$E$4)*2</f>
        <v>32900</v>
      </c>
      <c r="L878" s="36">
        <f>('NO TOCAR'!$E$4)*2</f>
        <v>32900</v>
      </c>
    </row>
    <row r="879" spans="1:12" x14ac:dyDescent="0.25">
      <c r="A879" s="35" t="s">
        <v>182</v>
      </c>
      <c r="B879" s="17" t="s">
        <v>11</v>
      </c>
      <c r="C879" s="17">
        <f>('NO TOCAR'!$B$15)*2</f>
        <v>53823.819455999997</v>
      </c>
      <c r="D879" s="17">
        <f>('NO TOCAR'!$B$15)*2</f>
        <v>53823.819455999997</v>
      </c>
      <c r="E879" s="17">
        <f>('NO TOCAR'!$B$15)*2</f>
        <v>53823.819455999997</v>
      </c>
      <c r="F879" s="17">
        <f>('NO TOCAR'!$B$15)*2</f>
        <v>53823.819455999997</v>
      </c>
      <c r="G879" s="17">
        <f>('NO TOCAR'!$B$15)*2</f>
        <v>53823.819455999997</v>
      </c>
      <c r="H879" s="17">
        <f>('NO TOCAR'!$B$15)*2</f>
        <v>53823.819455999997</v>
      </c>
      <c r="I879" s="17">
        <f>('NO TOCAR'!$B$15)*2</f>
        <v>53823.819455999997</v>
      </c>
      <c r="J879" s="17">
        <f>('NO TOCAR'!$B$15)*2</f>
        <v>53823.819455999997</v>
      </c>
      <c r="K879" s="17">
        <f>('NO TOCAR'!$B$15)*2</f>
        <v>53823.819455999997</v>
      </c>
      <c r="L879" s="36">
        <f>('NO TOCAR'!$B$15)*2</f>
        <v>53823.819455999997</v>
      </c>
    </row>
    <row r="880" spans="1:12" x14ac:dyDescent="0.25">
      <c r="A880" s="35"/>
      <c r="B880" s="17" t="s">
        <v>12</v>
      </c>
      <c r="C880" s="17">
        <f>('NO TOCAR'!$F$4)*2</f>
        <v>12794.44</v>
      </c>
      <c r="D880" s="17">
        <f>('NO TOCAR'!$F$4)*2</f>
        <v>12794.44</v>
      </c>
      <c r="E880" s="17">
        <f>('NO TOCAR'!$F$4)*2</f>
        <v>12794.44</v>
      </c>
      <c r="F880" s="17">
        <f>('NO TOCAR'!$F$4)*2</f>
        <v>12794.44</v>
      </c>
      <c r="G880" s="17">
        <f>('NO TOCAR'!$F$4)*2</f>
        <v>12794.44</v>
      </c>
      <c r="H880" s="17">
        <f>('NO TOCAR'!$F$4)*2</f>
        <v>12794.44</v>
      </c>
      <c r="I880" s="17">
        <f>('NO TOCAR'!$F$4)*2</f>
        <v>12794.44</v>
      </c>
      <c r="J880" s="17">
        <f>('NO TOCAR'!$F$4)*2</f>
        <v>12794.44</v>
      </c>
      <c r="K880" s="17">
        <f>('NO TOCAR'!$F$4)*2</f>
        <v>12794.44</v>
      </c>
      <c r="L880" s="36">
        <f>('NO TOCAR'!$F$4)*2</f>
        <v>12794.44</v>
      </c>
    </row>
    <row r="881" spans="1:12" x14ac:dyDescent="0.25">
      <c r="A881" s="35"/>
      <c r="B881" s="17" t="s">
        <v>13</v>
      </c>
      <c r="C881" s="17">
        <f>'NO TOCAR'!$B$17*2</f>
        <v>263867.36716800003</v>
      </c>
      <c r="D881" s="17">
        <f>'NO TOCAR'!$D$17*2</f>
        <v>122516.33702399999</v>
      </c>
      <c r="E881" s="17">
        <f>'NO TOCAR'!$F$17*2</f>
        <v>81444.788352000003</v>
      </c>
      <c r="F881" s="17"/>
      <c r="G881" s="17"/>
      <c r="H881" s="17"/>
      <c r="I881" s="17"/>
      <c r="J881" s="17"/>
      <c r="K881" s="17"/>
      <c r="L881" s="36"/>
    </row>
    <row r="882" spans="1:12" x14ac:dyDescent="0.25">
      <c r="A882" s="35"/>
      <c r="B882" s="17" t="s">
        <v>14</v>
      </c>
      <c r="C882" s="17">
        <f>('NO TOCAR'!$E$5)*2</f>
        <v>24500</v>
      </c>
      <c r="D882" s="17">
        <f>('NO TOCAR'!$E$5)*2</f>
        <v>24500</v>
      </c>
      <c r="E882" s="17">
        <f>('NO TOCAR'!$E$5)*2</f>
        <v>24500</v>
      </c>
      <c r="F882" s="17">
        <f>('NO TOCAR'!$E$5)*2</f>
        <v>24500</v>
      </c>
      <c r="G882" s="17">
        <f>('NO TOCAR'!$E$5)*2</f>
        <v>24500</v>
      </c>
      <c r="H882" s="17">
        <f>('NO TOCAR'!$E$5)*2</f>
        <v>24500</v>
      </c>
      <c r="I882" s="17">
        <f>('NO TOCAR'!$E$5)*2</f>
        <v>24500</v>
      </c>
      <c r="J882" s="17">
        <f>('NO TOCAR'!$E$5)*2</f>
        <v>24500</v>
      </c>
      <c r="K882" s="17">
        <f>('NO TOCAR'!$E$5)*2</f>
        <v>24500</v>
      </c>
      <c r="L882" s="36">
        <f>('NO TOCAR'!$E$5)*2</f>
        <v>24500</v>
      </c>
    </row>
    <row r="883" spans="1:12" x14ac:dyDescent="0.25">
      <c r="A883" s="35"/>
      <c r="B883" s="17" t="s">
        <v>15</v>
      </c>
      <c r="C883" s="17">
        <f>('NO TOCAR'!$B$19)*2</f>
        <v>28858.745708800001</v>
      </c>
      <c r="D883" s="17">
        <f>('NO TOCAR'!$B$19)*2</f>
        <v>28858.745708800001</v>
      </c>
      <c r="E883" s="17">
        <f>('NO TOCAR'!$B$19)*2</f>
        <v>28858.745708800001</v>
      </c>
      <c r="F883" s="17">
        <f>('NO TOCAR'!$B$19)*2</f>
        <v>28858.745708800001</v>
      </c>
      <c r="G883" s="17">
        <f>('NO TOCAR'!$B$19)*2</f>
        <v>28858.745708800001</v>
      </c>
      <c r="H883" s="17">
        <f>('NO TOCAR'!$B$19)*2</f>
        <v>28858.745708800001</v>
      </c>
      <c r="I883" s="17">
        <f>('NO TOCAR'!$B$19)*2</f>
        <v>28858.745708800001</v>
      </c>
      <c r="J883" s="17">
        <f>('NO TOCAR'!$B$19)*2</f>
        <v>28858.745708800001</v>
      </c>
      <c r="K883" s="17">
        <f>('NO TOCAR'!$B$19)*2</f>
        <v>28858.745708800001</v>
      </c>
      <c r="L883" s="36">
        <f>('NO TOCAR'!$B$19)*2</f>
        <v>28858.745708800001</v>
      </c>
    </row>
    <row r="884" spans="1:12" x14ac:dyDescent="0.25">
      <c r="A884" s="35"/>
      <c r="B884" s="17" t="s">
        <v>16</v>
      </c>
      <c r="C884" s="17">
        <f>('NO TOCAR'!$B$21)*2</f>
        <v>145705.647168</v>
      </c>
      <c r="D884" s="17">
        <f>('NO TOCAR'!$B$21)*2</f>
        <v>145705.647168</v>
      </c>
      <c r="E884" s="17">
        <f>('NO TOCAR'!$B$21)*2</f>
        <v>145705.647168</v>
      </c>
      <c r="F884" s="17">
        <f>('NO TOCAR'!$B$21)*2</f>
        <v>145705.647168</v>
      </c>
      <c r="G884" s="17">
        <f>('NO TOCAR'!$B$21)*2</f>
        <v>145705.647168</v>
      </c>
      <c r="H884" s="17">
        <f>('NO TOCAR'!$B$21)*2</f>
        <v>145705.647168</v>
      </c>
      <c r="I884" s="17">
        <f>('NO TOCAR'!$B$21)*2</f>
        <v>145705.647168</v>
      </c>
      <c r="J884" s="17">
        <f>('NO TOCAR'!$B$21)*2</f>
        <v>145705.647168</v>
      </c>
      <c r="K884" s="17">
        <f>('NO TOCAR'!$B$21)*2</f>
        <v>145705.647168</v>
      </c>
      <c r="L884" s="36">
        <f>('NO TOCAR'!$B$21)*2</f>
        <v>145705.647168</v>
      </c>
    </row>
    <row r="885" spans="1:12" x14ac:dyDescent="0.25">
      <c r="A885" s="35"/>
      <c r="B885" s="33" t="s">
        <v>17</v>
      </c>
      <c r="C885" s="33">
        <f>SUM(C873:C884)</f>
        <v>2833928.2825790271</v>
      </c>
      <c r="D885" s="33">
        <f t="shared" ref="D885:L885" si="291">SUM(D873:D884)</f>
        <v>2846354.6112495372</v>
      </c>
      <c r="E885" s="33">
        <f t="shared" si="291"/>
        <v>2959060.4213920468</v>
      </c>
      <c r="F885" s="33">
        <f t="shared" si="291"/>
        <v>3031392.9918545568</v>
      </c>
      <c r="G885" s="33">
        <f t="shared" si="291"/>
        <v>3185170.3506690664</v>
      </c>
      <c r="H885" s="33">
        <f t="shared" si="291"/>
        <v>3338947.709483576</v>
      </c>
      <c r="I885" s="33">
        <f t="shared" si="291"/>
        <v>3492725.0682980856</v>
      </c>
      <c r="J885" s="33">
        <f t="shared" si="291"/>
        <v>3800279.7859271048</v>
      </c>
      <c r="K885" s="33">
        <f t="shared" si="291"/>
        <v>3954057.1447416143</v>
      </c>
      <c r="L885" s="40">
        <f t="shared" si="291"/>
        <v>4261611.8623706345</v>
      </c>
    </row>
    <row r="886" spans="1:12" x14ac:dyDescent="0.25">
      <c r="A886" s="35"/>
      <c r="B886" s="17" t="s">
        <v>18</v>
      </c>
      <c r="C886" s="17">
        <f>(C881+C880+C879+C878+C877+C876+C875+C874+C873)*21%</f>
        <v>553321.4168374677</v>
      </c>
      <c r="D886" s="17">
        <f t="shared" ref="D886:L886" si="292">(D881+D880+D879+D878+D877+D876+D875+D874+D873)*21%</f>
        <v>555930.94585827482</v>
      </c>
      <c r="E886" s="17">
        <f t="shared" si="292"/>
        <v>579599.16598820174</v>
      </c>
      <c r="F886" s="17">
        <f t="shared" si="292"/>
        <v>594789.00578532892</v>
      </c>
      <c r="G886" s="17">
        <f t="shared" si="292"/>
        <v>627082.25113637594</v>
      </c>
      <c r="H886" s="17">
        <f t="shared" si="292"/>
        <v>659375.49648742296</v>
      </c>
      <c r="I886" s="17">
        <f t="shared" si="292"/>
        <v>691668.74183846987</v>
      </c>
      <c r="J886" s="17">
        <f t="shared" si="292"/>
        <v>756255.23254056415</v>
      </c>
      <c r="K886" s="17">
        <f t="shared" si="292"/>
        <v>788548.47789161117</v>
      </c>
      <c r="L886" s="36">
        <f t="shared" si="292"/>
        <v>853134.96859370521</v>
      </c>
    </row>
    <row r="887" spans="1:12" x14ac:dyDescent="0.25">
      <c r="A887" s="35"/>
      <c r="B887" s="17" t="s">
        <v>19</v>
      </c>
      <c r="C887" s="17">
        <f>(C881+C880+C879+C878+C877+C876+C875+C874+C873)*7%</f>
        <v>184440.47227915592</v>
      </c>
      <c r="D887" s="17">
        <f t="shared" ref="D887:L887" si="293">(D881+D880+D879+D878+D877+D876+D875+D874+D873)*7%</f>
        <v>185310.31528609162</v>
      </c>
      <c r="E887" s="17">
        <f t="shared" si="293"/>
        <v>193199.7219960673</v>
      </c>
      <c r="F887" s="17">
        <f t="shared" si="293"/>
        <v>198263.00192844297</v>
      </c>
      <c r="G887" s="17">
        <f t="shared" si="293"/>
        <v>209027.41704545866</v>
      </c>
      <c r="H887" s="17">
        <f t="shared" si="293"/>
        <v>219791.83216247434</v>
      </c>
      <c r="I887" s="17">
        <f t="shared" si="293"/>
        <v>230556.24727948999</v>
      </c>
      <c r="J887" s="17">
        <f t="shared" si="293"/>
        <v>252085.07751352142</v>
      </c>
      <c r="K887" s="17">
        <f t="shared" si="293"/>
        <v>262849.49263053708</v>
      </c>
      <c r="L887" s="36">
        <f t="shared" si="293"/>
        <v>284378.32286456844</v>
      </c>
    </row>
    <row r="888" spans="1:12" x14ac:dyDescent="0.25">
      <c r="A888" s="35"/>
      <c r="B888" s="17" t="s">
        <v>20</v>
      </c>
      <c r="C888" s="17">
        <f>'NO TOCAR'!$B$22</f>
        <v>1429.82</v>
      </c>
      <c r="D888" s="17">
        <f>'NO TOCAR'!$B$22</f>
        <v>1429.82</v>
      </c>
      <c r="E888" s="17">
        <f>'NO TOCAR'!$B$22</f>
        <v>1429.82</v>
      </c>
      <c r="F888" s="17">
        <f>'NO TOCAR'!$B$22</f>
        <v>1429.82</v>
      </c>
      <c r="G888" s="17">
        <f>'NO TOCAR'!$B$22</f>
        <v>1429.82</v>
      </c>
      <c r="H888" s="17">
        <f>'NO TOCAR'!$B$22</f>
        <v>1429.82</v>
      </c>
      <c r="I888" s="17">
        <f>'NO TOCAR'!$B$22</f>
        <v>1429.82</v>
      </c>
      <c r="J888" s="17">
        <f>'NO TOCAR'!$B$22</f>
        <v>1429.82</v>
      </c>
      <c r="K888" s="17">
        <f>'NO TOCAR'!$B$22</f>
        <v>1429.82</v>
      </c>
      <c r="L888" s="36">
        <f>'NO TOCAR'!$B$22</f>
        <v>1429.82</v>
      </c>
    </row>
    <row r="889" spans="1:12" x14ac:dyDescent="0.25">
      <c r="A889" s="35"/>
      <c r="B889" s="17" t="s">
        <v>220</v>
      </c>
      <c r="C889" s="17">
        <f>(C873+C874+C875+C876+C877+C878+C879+C880+C881)*1%</f>
        <v>26348.638897022269</v>
      </c>
      <c r="D889" s="17">
        <f t="shared" ref="D889:L889" si="294">(D873+D874+D875+D876+D877+D878+D879+D880+D881)*1%</f>
        <v>26472.902183727372</v>
      </c>
      <c r="E889" s="17">
        <f t="shared" si="294"/>
        <v>27599.960285152469</v>
      </c>
      <c r="F889" s="17">
        <f t="shared" si="294"/>
        <v>28323.285989777567</v>
      </c>
      <c r="G889" s="17">
        <f t="shared" si="294"/>
        <v>29861.059577922664</v>
      </c>
      <c r="H889" s="17">
        <f t="shared" si="294"/>
        <v>31398.833166067765</v>
      </c>
      <c r="I889" s="17">
        <f t="shared" si="294"/>
        <v>32936.606754212859</v>
      </c>
      <c r="J889" s="17">
        <f t="shared" si="294"/>
        <v>36012.153930503053</v>
      </c>
      <c r="K889" s="17">
        <f t="shared" si="294"/>
        <v>37549.927518648146</v>
      </c>
      <c r="L889" s="17">
        <f t="shared" si="294"/>
        <v>40625.474694938341</v>
      </c>
    </row>
    <row r="890" spans="1:12" x14ac:dyDescent="0.25">
      <c r="A890" s="35"/>
      <c r="B890" s="33" t="s">
        <v>22</v>
      </c>
      <c r="C890" s="33">
        <f>SUM(C886:C889)</f>
        <v>765540.34801364585</v>
      </c>
      <c r="D890" s="33">
        <f t="shared" ref="D890:L890" si="295">SUM(D886:D889)</f>
        <v>769143.98332809377</v>
      </c>
      <c r="E890" s="33">
        <f t="shared" si="295"/>
        <v>801828.66826942144</v>
      </c>
      <c r="F890" s="33">
        <f t="shared" si="295"/>
        <v>822805.11370354937</v>
      </c>
      <c r="G890" s="33">
        <f t="shared" si="295"/>
        <v>867400.54775975726</v>
      </c>
      <c r="H890" s="33">
        <f t="shared" si="295"/>
        <v>911995.98181596503</v>
      </c>
      <c r="I890" s="33">
        <f t="shared" si="295"/>
        <v>956591.41587217269</v>
      </c>
      <c r="J890" s="33">
        <f t="shared" si="295"/>
        <v>1045782.2839845886</v>
      </c>
      <c r="K890" s="33">
        <f t="shared" si="295"/>
        <v>1090377.7180407965</v>
      </c>
      <c r="L890" s="33">
        <f t="shared" si="295"/>
        <v>1179568.5861532122</v>
      </c>
    </row>
    <row r="891" spans="1:12" x14ac:dyDescent="0.25">
      <c r="A891" s="35"/>
      <c r="B891" s="50" t="s">
        <v>21</v>
      </c>
      <c r="C891" s="50">
        <f>C885-C890</f>
        <v>2068387.9345653811</v>
      </c>
      <c r="D891" s="50">
        <f t="shared" ref="D891:L891" si="296">D885-D890</f>
        <v>2077210.6279214434</v>
      </c>
      <c r="E891" s="50">
        <f t="shared" si="296"/>
        <v>2157231.7531226254</v>
      </c>
      <c r="F891" s="50">
        <f t="shared" si="296"/>
        <v>2208587.8781510075</v>
      </c>
      <c r="G891" s="50">
        <f t="shared" si="296"/>
        <v>2317769.802909309</v>
      </c>
      <c r="H891" s="50">
        <f t="shared" si="296"/>
        <v>2426951.7276676111</v>
      </c>
      <c r="I891" s="50">
        <f t="shared" si="296"/>
        <v>2536133.6524259131</v>
      </c>
      <c r="J891" s="50">
        <f t="shared" si="296"/>
        <v>2754497.5019425163</v>
      </c>
      <c r="K891" s="50">
        <f t="shared" si="296"/>
        <v>2863679.4267008179</v>
      </c>
      <c r="L891" s="51">
        <f t="shared" si="296"/>
        <v>3082043.2762174224</v>
      </c>
    </row>
    <row r="892" spans="1:12" x14ac:dyDescent="0.25">
      <c r="A892" s="35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36"/>
    </row>
    <row r="893" spans="1:12" x14ac:dyDescent="0.25">
      <c r="A893" s="35"/>
      <c r="B893" s="28" t="s">
        <v>0</v>
      </c>
      <c r="C893" s="29">
        <v>66.45</v>
      </c>
      <c r="D893" s="17"/>
      <c r="E893" s="17"/>
      <c r="F893" s="17"/>
      <c r="G893" s="17"/>
      <c r="H893" s="17"/>
      <c r="I893" s="17"/>
      <c r="J893" s="17"/>
      <c r="K893" s="17"/>
      <c r="L893" s="36"/>
    </row>
    <row r="894" spans="1:12" x14ac:dyDescent="0.25">
      <c r="A894" s="37" t="s">
        <v>147</v>
      </c>
      <c r="B894" s="30" t="s">
        <v>173</v>
      </c>
      <c r="C894" s="30" t="s">
        <v>173</v>
      </c>
      <c r="D894" s="30" t="s">
        <v>174</v>
      </c>
      <c r="E894" s="30" t="s">
        <v>175</v>
      </c>
      <c r="F894" s="30" t="s">
        <v>176</v>
      </c>
      <c r="G894" s="30" t="s">
        <v>177</v>
      </c>
      <c r="H894" s="30" t="s">
        <v>179</v>
      </c>
      <c r="I894" s="17"/>
      <c r="J894" s="17"/>
      <c r="K894" s="17"/>
      <c r="L894" s="36"/>
    </row>
    <row r="895" spans="1:12" x14ac:dyDescent="0.25">
      <c r="A895" s="37" t="s">
        <v>1</v>
      </c>
      <c r="B895" s="30">
        <v>12</v>
      </c>
      <c r="C895" s="30">
        <v>12</v>
      </c>
      <c r="D895" s="30">
        <v>12</v>
      </c>
      <c r="E895" s="30">
        <v>12</v>
      </c>
      <c r="F895" s="30">
        <v>12</v>
      </c>
      <c r="G895" s="30">
        <v>12</v>
      </c>
      <c r="H895" s="30">
        <v>12</v>
      </c>
      <c r="I895" s="17"/>
      <c r="J895" s="17"/>
      <c r="K895" s="17"/>
      <c r="L895" s="36"/>
    </row>
    <row r="896" spans="1:12" x14ac:dyDescent="0.25">
      <c r="A896" s="35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36"/>
    </row>
    <row r="897" spans="1:12" x14ac:dyDescent="0.25">
      <c r="A897" s="35"/>
      <c r="B897" s="28" t="s">
        <v>3</v>
      </c>
      <c r="C897" s="17">
        <v>4</v>
      </c>
      <c r="D897" s="17">
        <v>6</v>
      </c>
      <c r="E897" s="17">
        <v>9</v>
      </c>
      <c r="F897" s="17">
        <v>11</v>
      </c>
      <c r="G897" s="17">
        <v>14</v>
      </c>
      <c r="H897" s="17">
        <v>16</v>
      </c>
      <c r="I897" s="17">
        <v>19</v>
      </c>
      <c r="J897" s="17">
        <v>21</v>
      </c>
      <c r="K897" s="17">
        <v>23</v>
      </c>
      <c r="L897" s="36" t="s">
        <v>4</v>
      </c>
    </row>
    <row r="898" spans="1:12" x14ac:dyDescent="0.25">
      <c r="A898" s="35" t="s">
        <v>54</v>
      </c>
      <c r="B898" s="28" t="s">
        <v>2</v>
      </c>
      <c r="C898" s="31">
        <v>0.2</v>
      </c>
      <c r="D898" s="31">
        <v>0.3</v>
      </c>
      <c r="E898" s="31">
        <v>0.4</v>
      </c>
      <c r="F898" s="31">
        <v>0.5</v>
      </c>
      <c r="G898" s="31">
        <v>0.6</v>
      </c>
      <c r="H898" s="31">
        <v>0.7</v>
      </c>
      <c r="I898" s="31">
        <v>0.8</v>
      </c>
      <c r="J898" s="31">
        <v>1</v>
      </c>
      <c r="K898" s="31">
        <v>1.1000000000000001</v>
      </c>
      <c r="L898" s="39">
        <v>1.3</v>
      </c>
    </row>
    <row r="899" spans="1:12" ht="18.75" x14ac:dyDescent="0.3">
      <c r="A899" s="35"/>
      <c r="B899" s="28" t="s">
        <v>7</v>
      </c>
      <c r="C899" s="31">
        <v>0.1</v>
      </c>
      <c r="D899" s="32">
        <v>0.2</v>
      </c>
      <c r="E899" s="31">
        <v>0.4</v>
      </c>
      <c r="F899" s="31">
        <v>0.8</v>
      </c>
      <c r="G899" s="31"/>
      <c r="H899" s="31"/>
      <c r="I899" s="31"/>
      <c r="J899" s="31"/>
      <c r="K899" s="31"/>
      <c r="L899" s="39"/>
    </row>
    <row r="900" spans="1:12" x14ac:dyDescent="0.25">
      <c r="A900" s="35" t="s">
        <v>98</v>
      </c>
      <c r="B900" s="17" t="s">
        <v>5</v>
      </c>
      <c r="C900" s="17">
        <f>(('NO TOCAR'!$B$9*$C$866)*36)</f>
        <v>882241.45045792707</v>
      </c>
      <c r="D900" s="17">
        <f>(('NO TOCAR'!$B$9*$C$866)*36)</f>
        <v>882241.45045792707</v>
      </c>
      <c r="E900" s="17">
        <f>(('NO TOCAR'!$B$9*$C$866)*36)</f>
        <v>882241.45045792707</v>
      </c>
      <c r="F900" s="17">
        <f>(('NO TOCAR'!$B$9*$C$866)*36)</f>
        <v>882241.45045792707</v>
      </c>
      <c r="G900" s="17">
        <f>(('NO TOCAR'!$B$9*$C$866)*36)</f>
        <v>882241.45045792707</v>
      </c>
      <c r="H900" s="17">
        <f>(('NO TOCAR'!$B$9*$C$866)*36)</f>
        <v>882241.45045792707</v>
      </c>
      <c r="I900" s="17">
        <f>(('NO TOCAR'!$B$9*$C$866)*36)</f>
        <v>882241.45045792707</v>
      </c>
      <c r="J900" s="17">
        <f>(('NO TOCAR'!$B$9*$C$866)*36)</f>
        <v>882241.45045792707</v>
      </c>
      <c r="K900" s="17">
        <f>(('NO TOCAR'!$B$9*$C$866)*36)</f>
        <v>882241.45045792707</v>
      </c>
      <c r="L900" s="36">
        <f>(('NO TOCAR'!$B$9*$C$866)*36)</f>
        <v>882241.45045792707</v>
      </c>
    </row>
    <row r="901" spans="1:12" x14ac:dyDescent="0.25">
      <c r="A901" s="35" t="s">
        <v>99</v>
      </c>
      <c r="B901" s="17" t="s">
        <v>6</v>
      </c>
      <c r="C901" s="17">
        <f>C900*C898</f>
        <v>176448.29009158543</v>
      </c>
      <c r="D901" s="17">
        <f>D900*D898</f>
        <v>264672.43513737811</v>
      </c>
      <c r="E901" s="17">
        <f t="shared" ref="E901:L901" si="297">E900*E898</f>
        <v>352896.58018317085</v>
      </c>
      <c r="F901" s="17">
        <f t="shared" si="297"/>
        <v>441120.72522896354</v>
      </c>
      <c r="G901" s="17">
        <f t="shared" si="297"/>
        <v>529344.87027475622</v>
      </c>
      <c r="H901" s="17">
        <f t="shared" si="297"/>
        <v>617569.0153205489</v>
      </c>
      <c r="I901" s="17">
        <f t="shared" si="297"/>
        <v>705793.1603663417</v>
      </c>
      <c r="J901" s="17">
        <f t="shared" si="297"/>
        <v>882241.45045792707</v>
      </c>
      <c r="K901" s="17">
        <f t="shared" si="297"/>
        <v>970465.59550371987</v>
      </c>
      <c r="L901" s="36">
        <f t="shared" si="297"/>
        <v>1146913.8855953051</v>
      </c>
    </row>
    <row r="902" spans="1:12" x14ac:dyDescent="0.25">
      <c r="A902" s="35" t="s">
        <v>100</v>
      </c>
      <c r="B902" s="17" t="s">
        <v>7</v>
      </c>
      <c r="C902" s="17">
        <f>C900*$D$899</f>
        <v>176448.29009158543</v>
      </c>
      <c r="D902" s="17">
        <f t="shared" ref="D902:L902" si="298">D900*$D$899</f>
        <v>176448.29009158543</v>
      </c>
      <c r="E902" s="17">
        <f t="shared" si="298"/>
        <v>176448.29009158543</v>
      </c>
      <c r="F902" s="17">
        <f t="shared" si="298"/>
        <v>176448.29009158543</v>
      </c>
      <c r="G902" s="17">
        <f t="shared" si="298"/>
        <v>176448.29009158543</v>
      </c>
      <c r="H902" s="17">
        <f t="shared" si="298"/>
        <v>176448.29009158543</v>
      </c>
      <c r="I902" s="17">
        <f t="shared" si="298"/>
        <v>176448.29009158543</v>
      </c>
      <c r="J902" s="17">
        <f t="shared" si="298"/>
        <v>176448.29009158543</v>
      </c>
      <c r="K902" s="17">
        <f t="shared" si="298"/>
        <v>176448.29009158543</v>
      </c>
      <c r="L902" s="36">
        <f t="shared" si="298"/>
        <v>176448.29009158543</v>
      </c>
    </row>
    <row r="903" spans="1:12" x14ac:dyDescent="0.25">
      <c r="A903" s="35" t="s">
        <v>101</v>
      </c>
      <c r="B903" s="17" t="s">
        <v>8</v>
      </c>
      <c r="C903" s="17">
        <f>('NO TOCAR'!$B$11/18)*36</f>
        <v>475570.588032</v>
      </c>
      <c r="D903" s="17">
        <f>C903+('NO TOCAR'!$B$13*2)</f>
        <v>497187.41356800002</v>
      </c>
      <c r="E903" s="17">
        <f>D903+('NO TOCAR'!$B$13*2)</f>
        <v>518804.23910400004</v>
      </c>
      <c r="F903" s="17">
        <f>E903+('NO TOCAR'!$B$13*2)</f>
        <v>540421.06464</v>
      </c>
      <c r="G903" s="17">
        <f>F903+('NO TOCAR'!$B$13*2)</f>
        <v>562037.89017599996</v>
      </c>
      <c r="H903" s="17">
        <f>G903+('NO TOCAR'!$B$13*2)</f>
        <v>583654.71571199992</v>
      </c>
      <c r="I903" s="17">
        <f>H903+('NO TOCAR'!$B$13*2)</f>
        <v>605271.54124799988</v>
      </c>
      <c r="J903" s="17">
        <f>I903+('NO TOCAR'!$B$13*2)+('NO TOCAR'!$B$13*2)</f>
        <v>648505.1923199998</v>
      </c>
      <c r="K903" s="17">
        <f>J903+('NO TOCAR'!$B$13*2)</f>
        <v>670122.01785599976</v>
      </c>
      <c r="L903" s="17">
        <f>K903+('NO TOCAR'!$B$13*2)+('NO TOCAR'!$B$13*2)</f>
        <v>713355.66892799968</v>
      </c>
    </row>
    <row r="904" spans="1:12" x14ac:dyDescent="0.25">
      <c r="A904" s="35" t="s">
        <v>102</v>
      </c>
      <c r="B904" s="17" t="s">
        <v>9</v>
      </c>
      <c r="C904" s="17">
        <f>(C903+C902+C901+C900)*$E$8</f>
        <v>684283.44746923912</v>
      </c>
      <c r="D904" s="17">
        <f t="shared" ref="D904:L904" si="299">(D903+D902+D901+D900)*$E$8</f>
        <v>728219.8357019563</v>
      </c>
      <c r="E904" s="17">
        <f t="shared" si="299"/>
        <v>772156.22393467335</v>
      </c>
      <c r="F904" s="17">
        <f t="shared" si="299"/>
        <v>816092.61216739041</v>
      </c>
      <c r="G904" s="17">
        <f t="shared" si="299"/>
        <v>860029.00040010735</v>
      </c>
      <c r="H904" s="17">
        <f t="shared" si="299"/>
        <v>903965.38863282464</v>
      </c>
      <c r="I904" s="17">
        <f t="shared" si="299"/>
        <v>947901.77686554159</v>
      </c>
      <c r="J904" s="17">
        <f t="shared" si="299"/>
        <v>1035774.5533309758</v>
      </c>
      <c r="K904" s="17">
        <f t="shared" si="299"/>
        <v>1079710.9415636926</v>
      </c>
      <c r="L904" s="36">
        <f t="shared" si="299"/>
        <v>1167583.718029127</v>
      </c>
    </row>
    <row r="905" spans="1:12" x14ac:dyDescent="0.25">
      <c r="A905" s="35" t="s">
        <v>181</v>
      </c>
      <c r="B905" s="17" t="s">
        <v>10</v>
      </c>
      <c r="C905" s="17">
        <f>('NO TOCAR'!$E$4)*2</f>
        <v>32900</v>
      </c>
      <c r="D905" s="17">
        <f>('NO TOCAR'!$E$4)*2</f>
        <v>32900</v>
      </c>
      <c r="E905" s="17">
        <f>('NO TOCAR'!$E$4)*2</f>
        <v>32900</v>
      </c>
      <c r="F905" s="17">
        <f>('NO TOCAR'!$E$4)*2</f>
        <v>32900</v>
      </c>
      <c r="G905" s="17">
        <f>('NO TOCAR'!$E$4)*2</f>
        <v>32900</v>
      </c>
      <c r="H905" s="17">
        <f>('NO TOCAR'!$E$4)*2</f>
        <v>32900</v>
      </c>
      <c r="I905" s="17">
        <f>('NO TOCAR'!$E$4)*2</f>
        <v>32900</v>
      </c>
      <c r="J905" s="17">
        <f>('NO TOCAR'!$E$4)*2</f>
        <v>32900</v>
      </c>
      <c r="K905" s="17">
        <f>('NO TOCAR'!$E$4)*2</f>
        <v>32900</v>
      </c>
      <c r="L905" s="36">
        <f>('NO TOCAR'!$E$4)*2</f>
        <v>32900</v>
      </c>
    </row>
    <row r="906" spans="1:12" x14ac:dyDescent="0.25">
      <c r="A906" s="35" t="s">
        <v>182</v>
      </c>
      <c r="B906" s="17" t="s">
        <v>11</v>
      </c>
      <c r="C906" s="17">
        <f>('NO TOCAR'!$B$15)*2</f>
        <v>53823.819455999997</v>
      </c>
      <c r="D906" s="17">
        <f>('NO TOCAR'!$B$15)*2</f>
        <v>53823.819455999997</v>
      </c>
      <c r="E906" s="17">
        <f>('NO TOCAR'!$B$15)*2</f>
        <v>53823.819455999997</v>
      </c>
      <c r="F906" s="17">
        <f>('NO TOCAR'!$B$15)*2</f>
        <v>53823.819455999997</v>
      </c>
      <c r="G906" s="17">
        <f>('NO TOCAR'!$B$15)*2</f>
        <v>53823.819455999997</v>
      </c>
      <c r="H906" s="17">
        <f>('NO TOCAR'!$B$15)*2</f>
        <v>53823.819455999997</v>
      </c>
      <c r="I906" s="17">
        <f>('NO TOCAR'!$B$15)*2</f>
        <v>53823.819455999997</v>
      </c>
      <c r="J906" s="17">
        <f>('NO TOCAR'!$B$15)*2</f>
        <v>53823.819455999997</v>
      </c>
      <c r="K906" s="17">
        <f>('NO TOCAR'!$B$15)*2</f>
        <v>53823.819455999997</v>
      </c>
      <c r="L906" s="36">
        <f>('NO TOCAR'!$B$15)*2</f>
        <v>53823.819455999997</v>
      </c>
    </row>
    <row r="907" spans="1:12" x14ac:dyDescent="0.25">
      <c r="A907" s="35"/>
      <c r="B907" s="17" t="s">
        <v>12</v>
      </c>
      <c r="C907" s="17">
        <f>('NO TOCAR'!$F$4)*2</f>
        <v>12794.44</v>
      </c>
      <c r="D907" s="17">
        <f>('NO TOCAR'!$F$4)*2</f>
        <v>12794.44</v>
      </c>
      <c r="E907" s="17">
        <f>('NO TOCAR'!$F$4)*2</f>
        <v>12794.44</v>
      </c>
      <c r="F907" s="17">
        <f>('NO TOCAR'!$F$4)*2</f>
        <v>12794.44</v>
      </c>
      <c r="G907" s="17">
        <f>('NO TOCAR'!$F$4)*2</f>
        <v>12794.44</v>
      </c>
      <c r="H907" s="17">
        <f>('NO TOCAR'!$F$4)*2</f>
        <v>12794.44</v>
      </c>
      <c r="I907" s="17">
        <f>('NO TOCAR'!$F$4)*2</f>
        <v>12794.44</v>
      </c>
      <c r="J907" s="17">
        <f>('NO TOCAR'!$F$4)*2</f>
        <v>12794.44</v>
      </c>
      <c r="K907" s="17">
        <f>('NO TOCAR'!$F$4)*2</f>
        <v>12794.44</v>
      </c>
      <c r="L907" s="36">
        <f>('NO TOCAR'!$F$4)*2</f>
        <v>12794.44</v>
      </c>
    </row>
    <row r="908" spans="1:12" x14ac:dyDescent="0.25">
      <c r="A908" s="35"/>
      <c r="B908" s="17" t="s">
        <v>13</v>
      </c>
      <c r="C908" s="17">
        <f>'NO TOCAR'!$B$17*2</f>
        <v>263867.36716800003</v>
      </c>
      <c r="D908" s="17">
        <f>'NO TOCAR'!$D$17*2</f>
        <v>122516.33702399999</v>
      </c>
      <c r="E908" s="17">
        <f>'NO TOCAR'!$F$17*2</f>
        <v>81444.788352000003</v>
      </c>
      <c r="F908" s="17"/>
      <c r="G908" s="17"/>
      <c r="H908" s="17"/>
      <c r="I908" s="17"/>
      <c r="J908" s="17"/>
      <c r="K908" s="17"/>
      <c r="L908" s="36"/>
    </row>
    <row r="909" spans="1:12" x14ac:dyDescent="0.25">
      <c r="A909" s="35"/>
      <c r="B909" s="17" t="s">
        <v>14</v>
      </c>
      <c r="C909" s="17">
        <f>('NO TOCAR'!$E$5)*2</f>
        <v>24500</v>
      </c>
      <c r="D909" s="17">
        <f>('NO TOCAR'!$E$5)*2</f>
        <v>24500</v>
      </c>
      <c r="E909" s="17">
        <f>('NO TOCAR'!$E$5)*2</f>
        <v>24500</v>
      </c>
      <c r="F909" s="17">
        <f>('NO TOCAR'!$E$5)*2</f>
        <v>24500</v>
      </c>
      <c r="G909" s="17">
        <f>('NO TOCAR'!$E$5)*2</f>
        <v>24500</v>
      </c>
      <c r="H909" s="17">
        <f>('NO TOCAR'!$E$5)*2</f>
        <v>24500</v>
      </c>
      <c r="I909" s="17">
        <f>('NO TOCAR'!$E$5)*2</f>
        <v>24500</v>
      </c>
      <c r="J909" s="17">
        <f>('NO TOCAR'!$E$5)*2</f>
        <v>24500</v>
      </c>
      <c r="K909" s="17">
        <f>('NO TOCAR'!$E$5)*2</f>
        <v>24500</v>
      </c>
      <c r="L909" s="36">
        <f>('NO TOCAR'!$E$5)*2</f>
        <v>24500</v>
      </c>
    </row>
    <row r="910" spans="1:12" x14ac:dyDescent="0.25">
      <c r="A910" s="35"/>
      <c r="B910" s="17" t="s">
        <v>15</v>
      </c>
      <c r="C910" s="17">
        <f>('NO TOCAR'!$B$19)*2</f>
        <v>28858.745708800001</v>
      </c>
      <c r="D910" s="17">
        <f>('NO TOCAR'!$B$19)*2</f>
        <v>28858.745708800001</v>
      </c>
      <c r="E910" s="17">
        <f>('NO TOCAR'!$B$19)*2</f>
        <v>28858.745708800001</v>
      </c>
      <c r="F910" s="17">
        <f>('NO TOCAR'!$B$19)*2</f>
        <v>28858.745708800001</v>
      </c>
      <c r="G910" s="17">
        <f>('NO TOCAR'!$B$19)*2</f>
        <v>28858.745708800001</v>
      </c>
      <c r="H910" s="17">
        <f>('NO TOCAR'!$B$19)*2</f>
        <v>28858.745708800001</v>
      </c>
      <c r="I910" s="17">
        <f>('NO TOCAR'!$B$19)*2</f>
        <v>28858.745708800001</v>
      </c>
      <c r="J910" s="17">
        <f>('NO TOCAR'!$B$19)*2</f>
        <v>28858.745708800001</v>
      </c>
      <c r="K910" s="17">
        <f>('NO TOCAR'!$B$19)*2</f>
        <v>28858.745708800001</v>
      </c>
      <c r="L910" s="36">
        <f>('NO TOCAR'!$B$19)*2</f>
        <v>28858.745708800001</v>
      </c>
    </row>
    <row r="911" spans="1:12" x14ac:dyDescent="0.25">
      <c r="A911" s="35"/>
      <c r="B911" s="17" t="s">
        <v>16</v>
      </c>
      <c r="C911" s="17">
        <f>('NO TOCAR'!$B$21)*2</f>
        <v>145705.647168</v>
      </c>
      <c r="D911" s="17">
        <f>('NO TOCAR'!$B$21)*2</f>
        <v>145705.647168</v>
      </c>
      <c r="E911" s="17">
        <f>('NO TOCAR'!$B$21)*2</f>
        <v>145705.647168</v>
      </c>
      <c r="F911" s="17">
        <f>('NO TOCAR'!$B$21)*2</f>
        <v>145705.647168</v>
      </c>
      <c r="G911" s="17">
        <f>('NO TOCAR'!$B$21)*2</f>
        <v>145705.647168</v>
      </c>
      <c r="H911" s="17">
        <f>('NO TOCAR'!$B$21)*2</f>
        <v>145705.647168</v>
      </c>
      <c r="I911" s="17">
        <f>('NO TOCAR'!$B$21)*2</f>
        <v>145705.647168</v>
      </c>
      <c r="J911" s="17">
        <f>('NO TOCAR'!$B$21)*2</f>
        <v>145705.647168</v>
      </c>
      <c r="K911" s="17">
        <f>('NO TOCAR'!$B$21)*2</f>
        <v>145705.647168</v>
      </c>
      <c r="L911" s="36">
        <f>('NO TOCAR'!$B$21)*2</f>
        <v>145705.647168</v>
      </c>
    </row>
    <row r="912" spans="1:12" x14ac:dyDescent="0.25">
      <c r="A912" s="35"/>
      <c r="B912" s="33" t="s">
        <v>17</v>
      </c>
      <c r="C912" s="33">
        <f>SUM(C900:C911)</f>
        <v>2957442.0856431369</v>
      </c>
      <c r="D912" s="33">
        <f t="shared" ref="D912:L912" si="300">SUM(D900:D911)</f>
        <v>2969868.414313647</v>
      </c>
      <c r="E912" s="33">
        <f t="shared" si="300"/>
        <v>3082574.2244561566</v>
      </c>
      <c r="F912" s="33">
        <f t="shared" si="300"/>
        <v>3154906.7949186666</v>
      </c>
      <c r="G912" s="33">
        <f t="shared" si="300"/>
        <v>3308684.1537331762</v>
      </c>
      <c r="H912" s="33">
        <f t="shared" si="300"/>
        <v>3462461.5125476858</v>
      </c>
      <c r="I912" s="33">
        <f t="shared" si="300"/>
        <v>3616238.8713621954</v>
      </c>
      <c r="J912" s="33">
        <f t="shared" si="300"/>
        <v>3923793.5889912145</v>
      </c>
      <c r="K912" s="33">
        <f t="shared" si="300"/>
        <v>4077570.9478057241</v>
      </c>
      <c r="L912" s="40">
        <f t="shared" si="300"/>
        <v>4385125.6654347442</v>
      </c>
    </row>
    <row r="913" spans="1:12" x14ac:dyDescent="0.25">
      <c r="A913" s="35"/>
      <c r="B913" s="17" t="s">
        <v>18</v>
      </c>
      <c r="C913" s="17">
        <f>(C908+C907+C906+C905+C904+C903+C902+C901+C900)*21%</f>
        <v>579259.31548093073</v>
      </c>
      <c r="D913" s="17">
        <f t="shared" ref="D913:L913" si="301">(D908+D907+D906+D905+D904+D903+D902+D901+D900)*21%</f>
        <v>581868.84450173785</v>
      </c>
      <c r="E913" s="17">
        <f t="shared" si="301"/>
        <v>605537.06463166478</v>
      </c>
      <c r="F913" s="17">
        <f t="shared" si="301"/>
        <v>620726.90442879195</v>
      </c>
      <c r="G913" s="17">
        <f t="shared" si="301"/>
        <v>653020.14977983898</v>
      </c>
      <c r="H913" s="17">
        <f t="shared" si="301"/>
        <v>685313.395130886</v>
      </c>
      <c r="I913" s="17">
        <f t="shared" si="301"/>
        <v>717606.64048193302</v>
      </c>
      <c r="J913" s="17">
        <f t="shared" si="301"/>
        <v>782193.13118402718</v>
      </c>
      <c r="K913" s="17">
        <f t="shared" si="301"/>
        <v>814486.3765350742</v>
      </c>
      <c r="L913" s="36">
        <f t="shared" si="301"/>
        <v>879072.86723716825</v>
      </c>
    </row>
    <row r="914" spans="1:12" x14ac:dyDescent="0.25">
      <c r="A914" s="35"/>
      <c r="B914" s="17" t="s">
        <v>19</v>
      </c>
      <c r="C914" s="17">
        <f>(C908+C907+C906+C905+C904+C903+C902+C901+C900)*7%</f>
        <v>193086.4384936436</v>
      </c>
      <c r="D914" s="17">
        <f t="shared" ref="D914:L914" si="302">(D908+D907+D906+D905+D904+D903+D902+D901+D900)*7%</f>
        <v>193956.28150057929</v>
      </c>
      <c r="E914" s="17">
        <f t="shared" si="302"/>
        <v>201845.68821055497</v>
      </c>
      <c r="F914" s="17">
        <f t="shared" si="302"/>
        <v>206908.96814293068</v>
      </c>
      <c r="G914" s="17">
        <f t="shared" si="302"/>
        <v>217673.38325994633</v>
      </c>
      <c r="H914" s="17">
        <f t="shared" si="302"/>
        <v>228437.79837696202</v>
      </c>
      <c r="I914" s="17">
        <f t="shared" si="302"/>
        <v>239202.21349397767</v>
      </c>
      <c r="J914" s="17">
        <f t="shared" si="302"/>
        <v>260731.0437280091</v>
      </c>
      <c r="K914" s="17">
        <f t="shared" si="302"/>
        <v>271495.45884502475</v>
      </c>
      <c r="L914" s="36">
        <f t="shared" si="302"/>
        <v>293024.28907905612</v>
      </c>
    </row>
    <row r="915" spans="1:12" x14ac:dyDescent="0.25">
      <c r="A915" s="35"/>
      <c r="B915" s="17" t="s">
        <v>20</v>
      </c>
      <c r="C915" s="17">
        <f>'NO TOCAR'!$B$22</f>
        <v>1429.82</v>
      </c>
      <c r="D915" s="17">
        <f>'NO TOCAR'!$B$22</f>
        <v>1429.82</v>
      </c>
      <c r="E915" s="17">
        <f>'NO TOCAR'!$B$22</f>
        <v>1429.82</v>
      </c>
      <c r="F915" s="17">
        <f>'NO TOCAR'!$B$22</f>
        <v>1429.82</v>
      </c>
      <c r="G915" s="17">
        <f>'NO TOCAR'!$B$22</f>
        <v>1429.82</v>
      </c>
      <c r="H915" s="17">
        <f>'NO TOCAR'!$B$22</f>
        <v>1429.82</v>
      </c>
      <c r="I915" s="17">
        <f>'NO TOCAR'!$B$22</f>
        <v>1429.82</v>
      </c>
      <c r="J915" s="17">
        <f>'NO TOCAR'!$B$22</f>
        <v>1429.82</v>
      </c>
      <c r="K915" s="17">
        <f>'NO TOCAR'!$B$22</f>
        <v>1429.82</v>
      </c>
      <c r="L915" s="36">
        <f>'NO TOCAR'!$B$22</f>
        <v>1429.82</v>
      </c>
    </row>
    <row r="916" spans="1:12" x14ac:dyDescent="0.25">
      <c r="A916" s="35"/>
      <c r="B916" s="17" t="s">
        <v>220</v>
      </c>
      <c r="C916" s="17">
        <f>(C900+C901+C902+C903+C904+C905+C906+C907+C908)*1%</f>
        <v>27583.776927663366</v>
      </c>
      <c r="D916" s="17">
        <f t="shared" ref="D916:L916" si="303">(D900+D901+D902+D903+D904+D905+D906+D907+D908)*1%</f>
        <v>27708.04021436847</v>
      </c>
      <c r="E916" s="17">
        <f t="shared" si="303"/>
        <v>28835.098315793566</v>
      </c>
      <c r="F916" s="17">
        <f t="shared" si="303"/>
        <v>29558.424020418664</v>
      </c>
      <c r="G916" s="17">
        <f t="shared" si="303"/>
        <v>31096.197608563762</v>
      </c>
      <c r="H916" s="17">
        <f t="shared" si="303"/>
        <v>32633.971196708862</v>
      </c>
      <c r="I916" s="17">
        <f t="shared" si="303"/>
        <v>34171.744784853952</v>
      </c>
      <c r="J916" s="17">
        <f t="shared" si="303"/>
        <v>37247.291961144147</v>
      </c>
      <c r="K916" s="17">
        <f t="shared" si="303"/>
        <v>38785.065549289247</v>
      </c>
      <c r="L916" s="17">
        <f t="shared" si="303"/>
        <v>41860.612725579442</v>
      </c>
    </row>
    <row r="917" spans="1:12" x14ac:dyDescent="0.25">
      <c r="A917" s="35"/>
      <c r="B917" s="33" t="s">
        <v>22</v>
      </c>
      <c r="C917" s="33">
        <f>SUM(C913:C916)</f>
        <v>801359.3509022377</v>
      </c>
      <c r="D917" s="33">
        <f t="shared" ref="D917:L917" si="304">SUM(D913:D916)</f>
        <v>804962.98621668562</v>
      </c>
      <c r="E917" s="33">
        <f t="shared" si="304"/>
        <v>837647.67115801328</v>
      </c>
      <c r="F917" s="33">
        <f t="shared" si="304"/>
        <v>858624.11659214122</v>
      </c>
      <c r="G917" s="33">
        <f t="shared" si="304"/>
        <v>903219.5506483491</v>
      </c>
      <c r="H917" s="33">
        <f t="shared" si="304"/>
        <v>947814.98470455687</v>
      </c>
      <c r="I917" s="33">
        <f t="shared" si="304"/>
        <v>992410.41876076465</v>
      </c>
      <c r="J917" s="33">
        <f t="shared" si="304"/>
        <v>1081601.2868731804</v>
      </c>
      <c r="K917" s="33">
        <f t="shared" si="304"/>
        <v>1126196.7209293884</v>
      </c>
      <c r="L917" s="33">
        <f t="shared" si="304"/>
        <v>1215387.589041804</v>
      </c>
    </row>
    <row r="918" spans="1:12" x14ac:dyDescent="0.25">
      <c r="A918" s="35"/>
      <c r="B918" s="50" t="s">
        <v>21</v>
      </c>
      <c r="C918" s="50">
        <f>C912-C917</f>
        <v>2156082.7347408989</v>
      </c>
      <c r="D918" s="50">
        <f t="shared" ref="D918:L918" si="305">D912-D917</f>
        <v>2164905.4280969612</v>
      </c>
      <c r="E918" s="50">
        <f t="shared" si="305"/>
        <v>2244926.5532981432</v>
      </c>
      <c r="F918" s="50">
        <f t="shared" si="305"/>
        <v>2296282.6783265253</v>
      </c>
      <c r="G918" s="50">
        <f t="shared" si="305"/>
        <v>2405464.6030848268</v>
      </c>
      <c r="H918" s="50">
        <f t="shared" si="305"/>
        <v>2514646.5278431289</v>
      </c>
      <c r="I918" s="50">
        <f t="shared" si="305"/>
        <v>2623828.4526014309</v>
      </c>
      <c r="J918" s="50">
        <f t="shared" si="305"/>
        <v>2842192.3021180341</v>
      </c>
      <c r="K918" s="50">
        <f t="shared" si="305"/>
        <v>2951374.2268763357</v>
      </c>
      <c r="L918" s="51">
        <f t="shared" si="305"/>
        <v>3169738.0763929402</v>
      </c>
    </row>
    <row r="919" spans="1:12" x14ac:dyDescent="0.25">
      <c r="A919" s="35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36"/>
    </row>
    <row r="920" spans="1:12" x14ac:dyDescent="0.25">
      <c r="A920" s="35"/>
      <c r="B920" s="28" t="s">
        <v>0</v>
      </c>
      <c r="C920" s="29">
        <v>66.45</v>
      </c>
      <c r="D920" s="17"/>
      <c r="E920" s="17"/>
      <c r="F920" s="17"/>
      <c r="G920" s="17"/>
      <c r="H920" s="17"/>
      <c r="I920" s="17"/>
      <c r="J920" s="17"/>
      <c r="K920" s="17"/>
      <c r="L920" s="36"/>
    </row>
    <row r="921" spans="1:12" x14ac:dyDescent="0.25">
      <c r="A921" s="37" t="s">
        <v>147</v>
      </c>
      <c r="B921" s="30" t="s">
        <v>173</v>
      </c>
      <c r="C921" s="30" t="s">
        <v>173</v>
      </c>
      <c r="D921" s="30" t="s">
        <v>174</v>
      </c>
      <c r="E921" s="30" t="s">
        <v>175</v>
      </c>
      <c r="F921" s="30" t="s">
        <v>176</v>
      </c>
      <c r="G921" s="30" t="s">
        <v>177</v>
      </c>
      <c r="H921" s="30" t="s">
        <v>179</v>
      </c>
      <c r="I921" s="17"/>
      <c r="J921" s="17"/>
      <c r="K921" s="17"/>
      <c r="L921" s="36"/>
    </row>
    <row r="922" spans="1:12" x14ac:dyDescent="0.25">
      <c r="A922" s="37" t="s">
        <v>1</v>
      </c>
      <c r="B922" s="30">
        <v>12</v>
      </c>
      <c r="C922" s="30">
        <v>12</v>
      </c>
      <c r="D922" s="30">
        <v>12</v>
      </c>
      <c r="E922" s="30">
        <v>12</v>
      </c>
      <c r="F922" s="30">
        <v>12</v>
      </c>
      <c r="G922" s="30">
        <v>12</v>
      </c>
      <c r="H922" s="30">
        <v>12</v>
      </c>
      <c r="I922" s="17"/>
      <c r="J922" s="17"/>
      <c r="K922" s="17"/>
      <c r="L922" s="36"/>
    </row>
    <row r="923" spans="1:12" x14ac:dyDescent="0.25">
      <c r="A923" s="35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36"/>
    </row>
    <row r="924" spans="1:12" x14ac:dyDescent="0.25">
      <c r="A924" s="35"/>
      <c r="B924" s="28" t="s">
        <v>3</v>
      </c>
      <c r="C924" s="17">
        <v>4</v>
      </c>
      <c r="D924" s="17">
        <v>6</v>
      </c>
      <c r="E924" s="17">
        <v>9</v>
      </c>
      <c r="F924" s="17">
        <v>11</v>
      </c>
      <c r="G924" s="17">
        <v>14</v>
      </c>
      <c r="H924" s="17">
        <v>16</v>
      </c>
      <c r="I924" s="17">
        <v>19</v>
      </c>
      <c r="J924" s="17">
        <v>21</v>
      </c>
      <c r="K924" s="17">
        <v>23</v>
      </c>
      <c r="L924" s="36" t="s">
        <v>4</v>
      </c>
    </row>
    <row r="925" spans="1:12" x14ac:dyDescent="0.25">
      <c r="A925" s="35" t="s">
        <v>55</v>
      </c>
      <c r="B925" s="28" t="s">
        <v>2</v>
      </c>
      <c r="C925" s="31">
        <v>0.2</v>
      </c>
      <c r="D925" s="31">
        <v>0.3</v>
      </c>
      <c r="E925" s="31">
        <v>0.4</v>
      </c>
      <c r="F925" s="31">
        <v>0.5</v>
      </c>
      <c r="G925" s="31">
        <v>0.6</v>
      </c>
      <c r="H925" s="31">
        <v>0.7</v>
      </c>
      <c r="I925" s="31">
        <v>0.8</v>
      </c>
      <c r="J925" s="31">
        <v>1</v>
      </c>
      <c r="K925" s="31">
        <v>1.1000000000000001</v>
      </c>
      <c r="L925" s="39">
        <v>1.3</v>
      </c>
    </row>
    <row r="926" spans="1:12" ht="18.75" x14ac:dyDescent="0.3">
      <c r="A926" s="35"/>
      <c r="B926" s="28" t="s">
        <v>7</v>
      </c>
      <c r="C926" s="31">
        <v>0.1</v>
      </c>
      <c r="D926" s="31">
        <v>0.2</v>
      </c>
      <c r="E926" s="32">
        <v>0.4</v>
      </c>
      <c r="F926" s="31">
        <v>0.8</v>
      </c>
      <c r="G926" s="31"/>
      <c r="H926" s="31"/>
      <c r="I926" s="31"/>
      <c r="J926" s="31"/>
      <c r="K926" s="31"/>
      <c r="L926" s="39"/>
    </row>
    <row r="927" spans="1:12" x14ac:dyDescent="0.25">
      <c r="A927" s="35" t="s">
        <v>98</v>
      </c>
      <c r="B927" s="17" t="s">
        <v>5</v>
      </c>
      <c r="C927" s="17">
        <f>(('NO TOCAR'!$B$9*$C$866)*36)</f>
        <v>882241.45045792707</v>
      </c>
      <c r="D927" s="17">
        <f>(('NO TOCAR'!$B$9*$C$866)*36)</f>
        <v>882241.45045792707</v>
      </c>
      <c r="E927" s="17">
        <f>(('NO TOCAR'!$B$9*$C$866)*36)</f>
        <v>882241.45045792707</v>
      </c>
      <c r="F927" s="17">
        <f>(('NO TOCAR'!$B$9*$C$866)*36)</f>
        <v>882241.45045792707</v>
      </c>
      <c r="G927" s="17">
        <f>(('NO TOCAR'!$B$9*$C$866)*36)</f>
        <v>882241.45045792707</v>
      </c>
      <c r="H927" s="17">
        <f>(('NO TOCAR'!$B$9*$C$866)*36)</f>
        <v>882241.45045792707</v>
      </c>
      <c r="I927" s="17">
        <f>(('NO TOCAR'!$B$9*$C$866)*36)</f>
        <v>882241.45045792707</v>
      </c>
      <c r="J927" s="17">
        <f>(('NO TOCAR'!$B$9*$C$866)*36)</f>
        <v>882241.45045792707</v>
      </c>
      <c r="K927" s="17">
        <f>(('NO TOCAR'!$B$9*$C$866)*36)</f>
        <v>882241.45045792707</v>
      </c>
      <c r="L927" s="36">
        <f>(('NO TOCAR'!$B$9*$C$866)*36)</f>
        <v>882241.45045792707</v>
      </c>
    </row>
    <row r="928" spans="1:12" x14ac:dyDescent="0.25">
      <c r="A928" s="35" t="s">
        <v>99</v>
      </c>
      <c r="B928" s="17" t="s">
        <v>6</v>
      </c>
      <c r="C928" s="17">
        <f>C927*C925</f>
        <v>176448.29009158543</v>
      </c>
      <c r="D928" s="17">
        <f>D927*D925</f>
        <v>264672.43513737811</v>
      </c>
      <c r="E928" s="17">
        <f t="shared" ref="E928:L928" si="306">E927*E925</f>
        <v>352896.58018317085</v>
      </c>
      <c r="F928" s="17">
        <f t="shared" si="306"/>
        <v>441120.72522896354</v>
      </c>
      <c r="G928" s="17">
        <f t="shared" si="306"/>
        <v>529344.87027475622</v>
      </c>
      <c r="H928" s="17">
        <f t="shared" si="306"/>
        <v>617569.0153205489</v>
      </c>
      <c r="I928" s="17">
        <f t="shared" si="306"/>
        <v>705793.1603663417</v>
      </c>
      <c r="J928" s="17">
        <f t="shared" si="306"/>
        <v>882241.45045792707</v>
      </c>
      <c r="K928" s="17">
        <f t="shared" si="306"/>
        <v>970465.59550371987</v>
      </c>
      <c r="L928" s="36">
        <f t="shared" si="306"/>
        <v>1146913.8855953051</v>
      </c>
    </row>
    <row r="929" spans="1:12" x14ac:dyDescent="0.25">
      <c r="A929" s="35" t="s">
        <v>100</v>
      </c>
      <c r="B929" s="17" t="s">
        <v>7</v>
      </c>
      <c r="C929" s="17">
        <f>C927*$E$926</f>
        <v>352896.58018317085</v>
      </c>
      <c r="D929" s="17">
        <f t="shared" ref="D929:L929" si="307">D927*$E$926</f>
        <v>352896.58018317085</v>
      </c>
      <c r="E929" s="17">
        <f t="shared" si="307"/>
        <v>352896.58018317085</v>
      </c>
      <c r="F929" s="17">
        <f t="shared" si="307"/>
        <v>352896.58018317085</v>
      </c>
      <c r="G929" s="17">
        <f t="shared" si="307"/>
        <v>352896.58018317085</v>
      </c>
      <c r="H929" s="17">
        <f t="shared" si="307"/>
        <v>352896.58018317085</v>
      </c>
      <c r="I929" s="17">
        <f t="shared" si="307"/>
        <v>352896.58018317085</v>
      </c>
      <c r="J929" s="17">
        <f t="shared" si="307"/>
        <v>352896.58018317085</v>
      </c>
      <c r="K929" s="17">
        <f t="shared" si="307"/>
        <v>352896.58018317085</v>
      </c>
      <c r="L929" s="36">
        <f t="shared" si="307"/>
        <v>352896.58018317085</v>
      </c>
    </row>
    <row r="930" spans="1:12" x14ac:dyDescent="0.25">
      <c r="A930" s="35" t="s">
        <v>101</v>
      </c>
      <c r="B930" s="17" t="s">
        <v>8</v>
      </c>
      <c r="C930" s="17">
        <f>('NO TOCAR'!$B$11/18)*36</f>
        <v>475570.588032</v>
      </c>
      <c r="D930" s="17">
        <f>C930+('NO TOCAR'!$B$13*2)</f>
        <v>497187.41356800002</v>
      </c>
      <c r="E930" s="17">
        <f>D930+('NO TOCAR'!$B$13*2)</f>
        <v>518804.23910400004</v>
      </c>
      <c r="F930" s="17">
        <f>E930+('NO TOCAR'!$B$13*2)</f>
        <v>540421.06464</v>
      </c>
      <c r="G930" s="17">
        <f>F930+('NO TOCAR'!$B$13*2)</f>
        <v>562037.89017599996</v>
      </c>
      <c r="H930" s="17">
        <f>G930+('NO TOCAR'!$B$13*2)</f>
        <v>583654.71571199992</v>
      </c>
      <c r="I930" s="17">
        <f>H930+('NO TOCAR'!$B$13*2)</f>
        <v>605271.54124799988</v>
      </c>
      <c r="J930" s="17">
        <f>I930+('NO TOCAR'!$B$13*2)+('NO TOCAR'!$B$13*2)</f>
        <v>648505.1923199998</v>
      </c>
      <c r="K930" s="17">
        <f>J930+('NO TOCAR'!$B$13*2)</f>
        <v>670122.01785599976</v>
      </c>
      <c r="L930" s="17">
        <f>K930+('NO TOCAR'!$B$13*2)+('NO TOCAR'!$B$13*2)</f>
        <v>713355.66892799968</v>
      </c>
    </row>
    <row r="931" spans="1:12" x14ac:dyDescent="0.25">
      <c r="A931" s="35" t="s">
        <v>102</v>
      </c>
      <c r="B931" s="17" t="s">
        <v>9</v>
      </c>
      <c r="C931" s="17">
        <f>(C930+C929+C928+C927)*$E$8</f>
        <v>754862.76350587339</v>
      </c>
      <c r="D931" s="17">
        <f t="shared" ref="D931:L931" si="308">(D930+D929+D928+D927)*$E$8</f>
        <v>798799.15173859044</v>
      </c>
      <c r="E931" s="17">
        <f t="shared" si="308"/>
        <v>842735.53997130773</v>
      </c>
      <c r="F931" s="17">
        <f t="shared" si="308"/>
        <v>886671.92820402468</v>
      </c>
      <c r="G931" s="17">
        <f t="shared" si="308"/>
        <v>930608.3164367415</v>
      </c>
      <c r="H931" s="17">
        <f t="shared" si="308"/>
        <v>974544.70466945879</v>
      </c>
      <c r="I931" s="17">
        <f t="shared" si="308"/>
        <v>1018481.0929021757</v>
      </c>
      <c r="J931" s="17">
        <f t="shared" si="308"/>
        <v>1106353.86936761</v>
      </c>
      <c r="K931" s="17">
        <f t="shared" si="308"/>
        <v>1150290.257600327</v>
      </c>
      <c r="L931" s="36">
        <f t="shared" si="308"/>
        <v>1238163.0340657611</v>
      </c>
    </row>
    <row r="932" spans="1:12" x14ac:dyDescent="0.25">
      <c r="A932" s="35" t="s">
        <v>181</v>
      </c>
      <c r="B932" s="17" t="s">
        <v>10</v>
      </c>
      <c r="C932" s="17">
        <f>('NO TOCAR'!$E$4)*2</f>
        <v>32900</v>
      </c>
      <c r="D932" s="17">
        <f>('NO TOCAR'!$E$4)*2</f>
        <v>32900</v>
      </c>
      <c r="E932" s="17">
        <f>('NO TOCAR'!$E$4)*2</f>
        <v>32900</v>
      </c>
      <c r="F932" s="17">
        <f>('NO TOCAR'!$E$4)*2</f>
        <v>32900</v>
      </c>
      <c r="G932" s="17">
        <f>('NO TOCAR'!$E$4)*2</f>
        <v>32900</v>
      </c>
      <c r="H932" s="17">
        <f>('NO TOCAR'!$E$4)*2</f>
        <v>32900</v>
      </c>
      <c r="I932" s="17">
        <f>('NO TOCAR'!$E$4)*2</f>
        <v>32900</v>
      </c>
      <c r="J932" s="17">
        <f>('NO TOCAR'!$E$4)*2</f>
        <v>32900</v>
      </c>
      <c r="K932" s="17">
        <f>('NO TOCAR'!$E$4)*2</f>
        <v>32900</v>
      </c>
      <c r="L932" s="36">
        <f>('NO TOCAR'!$E$4)*2</f>
        <v>32900</v>
      </c>
    </row>
    <row r="933" spans="1:12" x14ac:dyDescent="0.25">
      <c r="A933" s="35" t="s">
        <v>182</v>
      </c>
      <c r="B933" s="17" t="s">
        <v>11</v>
      </c>
      <c r="C933" s="17">
        <f>('NO TOCAR'!$B$15)*2</f>
        <v>53823.819455999997</v>
      </c>
      <c r="D933" s="17">
        <f>('NO TOCAR'!$B$15)*2</f>
        <v>53823.819455999997</v>
      </c>
      <c r="E933" s="17">
        <f>('NO TOCAR'!$B$15)*2</f>
        <v>53823.819455999997</v>
      </c>
      <c r="F933" s="17">
        <f>('NO TOCAR'!$B$15)*2</f>
        <v>53823.819455999997</v>
      </c>
      <c r="G933" s="17">
        <f>('NO TOCAR'!$B$15)*2</f>
        <v>53823.819455999997</v>
      </c>
      <c r="H933" s="17">
        <f>('NO TOCAR'!$B$15)*2</f>
        <v>53823.819455999997</v>
      </c>
      <c r="I933" s="17">
        <f>('NO TOCAR'!$B$15)*2</f>
        <v>53823.819455999997</v>
      </c>
      <c r="J933" s="17">
        <f>('NO TOCAR'!$B$15)*2</f>
        <v>53823.819455999997</v>
      </c>
      <c r="K933" s="17">
        <f>('NO TOCAR'!$B$15)*2</f>
        <v>53823.819455999997</v>
      </c>
      <c r="L933" s="36">
        <f>('NO TOCAR'!$B$15)*2</f>
        <v>53823.819455999997</v>
      </c>
    </row>
    <row r="934" spans="1:12" x14ac:dyDescent="0.25">
      <c r="A934" s="35"/>
      <c r="B934" s="17" t="s">
        <v>12</v>
      </c>
      <c r="C934" s="17">
        <f>('NO TOCAR'!$F$4)*2</f>
        <v>12794.44</v>
      </c>
      <c r="D934" s="17">
        <f>('NO TOCAR'!$F$4)*2</f>
        <v>12794.44</v>
      </c>
      <c r="E934" s="17">
        <f>('NO TOCAR'!$F$4)*2</f>
        <v>12794.44</v>
      </c>
      <c r="F934" s="17">
        <f>('NO TOCAR'!$F$4)*2</f>
        <v>12794.44</v>
      </c>
      <c r="G934" s="17">
        <f>('NO TOCAR'!$F$4)*2</f>
        <v>12794.44</v>
      </c>
      <c r="H934" s="17">
        <f>('NO TOCAR'!$F$4)*2</f>
        <v>12794.44</v>
      </c>
      <c r="I934" s="17">
        <f>('NO TOCAR'!$F$4)*2</f>
        <v>12794.44</v>
      </c>
      <c r="J934" s="17">
        <f>('NO TOCAR'!$F$4)*2</f>
        <v>12794.44</v>
      </c>
      <c r="K934" s="17">
        <f>('NO TOCAR'!$F$4)*2</f>
        <v>12794.44</v>
      </c>
      <c r="L934" s="36">
        <f>('NO TOCAR'!$F$4)*2</f>
        <v>12794.44</v>
      </c>
    </row>
    <row r="935" spans="1:12" x14ac:dyDescent="0.25">
      <c r="A935" s="35"/>
      <c r="B935" s="17" t="s">
        <v>13</v>
      </c>
      <c r="C935" s="17">
        <f>'NO TOCAR'!$B$17*2</f>
        <v>263867.36716800003</v>
      </c>
      <c r="D935" s="17">
        <f>'NO TOCAR'!$D$17*2</f>
        <v>122516.33702399999</v>
      </c>
      <c r="E935" s="17">
        <f>'NO TOCAR'!$F$17*2</f>
        <v>81444.788352000003</v>
      </c>
      <c r="F935" s="17"/>
      <c r="G935" s="17"/>
      <c r="H935" s="17"/>
      <c r="I935" s="17"/>
      <c r="J935" s="17"/>
      <c r="K935" s="17"/>
      <c r="L935" s="36"/>
    </row>
    <row r="936" spans="1:12" x14ac:dyDescent="0.25">
      <c r="A936" s="35"/>
      <c r="B936" s="17" t="s">
        <v>14</v>
      </c>
      <c r="C936" s="17">
        <f>('NO TOCAR'!$E$5)*2</f>
        <v>24500</v>
      </c>
      <c r="D936" s="17">
        <f>('NO TOCAR'!$E$5)*2</f>
        <v>24500</v>
      </c>
      <c r="E936" s="17">
        <f>('NO TOCAR'!$E$5)*2</f>
        <v>24500</v>
      </c>
      <c r="F936" s="17">
        <f>('NO TOCAR'!$E$5)*2</f>
        <v>24500</v>
      </c>
      <c r="G936" s="17">
        <f>('NO TOCAR'!$E$5)*2</f>
        <v>24500</v>
      </c>
      <c r="H936" s="17">
        <f>('NO TOCAR'!$E$5)*2</f>
        <v>24500</v>
      </c>
      <c r="I936" s="17">
        <f>('NO TOCAR'!$E$5)*2</f>
        <v>24500</v>
      </c>
      <c r="J936" s="17">
        <f>('NO TOCAR'!$E$5)*2</f>
        <v>24500</v>
      </c>
      <c r="K936" s="17">
        <f>('NO TOCAR'!$E$5)*2</f>
        <v>24500</v>
      </c>
      <c r="L936" s="36">
        <f>('NO TOCAR'!$E$5)*2</f>
        <v>24500</v>
      </c>
    </row>
    <row r="937" spans="1:12" x14ac:dyDescent="0.25">
      <c r="A937" s="35"/>
      <c r="B937" s="17" t="s">
        <v>15</v>
      </c>
      <c r="C937" s="17">
        <f>('NO TOCAR'!$B$19)*2</f>
        <v>28858.745708800001</v>
      </c>
      <c r="D937" s="17">
        <f>('NO TOCAR'!$B$19)*2</f>
        <v>28858.745708800001</v>
      </c>
      <c r="E937" s="17">
        <f>('NO TOCAR'!$B$19)*2</f>
        <v>28858.745708800001</v>
      </c>
      <c r="F937" s="17">
        <f>('NO TOCAR'!$B$19)*2</f>
        <v>28858.745708800001</v>
      </c>
      <c r="G937" s="17">
        <f>('NO TOCAR'!$B$19)*2</f>
        <v>28858.745708800001</v>
      </c>
      <c r="H937" s="17">
        <f>('NO TOCAR'!$B$19)*2</f>
        <v>28858.745708800001</v>
      </c>
      <c r="I937" s="17">
        <f>('NO TOCAR'!$B$19)*2</f>
        <v>28858.745708800001</v>
      </c>
      <c r="J937" s="17">
        <f>('NO TOCAR'!$B$19)*2</f>
        <v>28858.745708800001</v>
      </c>
      <c r="K937" s="17">
        <f>('NO TOCAR'!$B$19)*2</f>
        <v>28858.745708800001</v>
      </c>
      <c r="L937" s="36">
        <f>('NO TOCAR'!$B$19)*2</f>
        <v>28858.745708800001</v>
      </c>
    </row>
    <row r="938" spans="1:12" x14ac:dyDescent="0.25">
      <c r="A938" s="35"/>
      <c r="B938" s="17" t="s">
        <v>16</v>
      </c>
      <c r="C938" s="17">
        <f>('NO TOCAR'!$B$21)*2</f>
        <v>145705.647168</v>
      </c>
      <c r="D938" s="17">
        <f>('NO TOCAR'!$B$21)*2</f>
        <v>145705.647168</v>
      </c>
      <c r="E938" s="17">
        <f>('NO TOCAR'!$B$21)*2</f>
        <v>145705.647168</v>
      </c>
      <c r="F938" s="17">
        <f>('NO TOCAR'!$B$21)*2</f>
        <v>145705.647168</v>
      </c>
      <c r="G938" s="17">
        <f>('NO TOCAR'!$B$21)*2</f>
        <v>145705.647168</v>
      </c>
      <c r="H938" s="17">
        <f>('NO TOCAR'!$B$21)*2</f>
        <v>145705.647168</v>
      </c>
      <c r="I938" s="17">
        <f>('NO TOCAR'!$B$21)*2</f>
        <v>145705.647168</v>
      </c>
      <c r="J938" s="17">
        <f>('NO TOCAR'!$B$21)*2</f>
        <v>145705.647168</v>
      </c>
      <c r="K938" s="17">
        <f>('NO TOCAR'!$B$21)*2</f>
        <v>145705.647168</v>
      </c>
      <c r="L938" s="36">
        <f>('NO TOCAR'!$B$21)*2</f>
        <v>145705.647168</v>
      </c>
    </row>
    <row r="939" spans="1:12" x14ac:dyDescent="0.25">
      <c r="A939" s="35"/>
      <c r="B939" s="33" t="s">
        <v>17</v>
      </c>
      <c r="C939" s="33">
        <f>SUM(C927:C938)</f>
        <v>3204469.6917713564</v>
      </c>
      <c r="D939" s="33">
        <f t="shared" ref="D939:L939" si="309">SUM(D927:D938)</f>
        <v>3216896.0204418665</v>
      </c>
      <c r="E939" s="33">
        <f t="shared" si="309"/>
        <v>3329601.8305843761</v>
      </c>
      <c r="F939" s="33">
        <f t="shared" si="309"/>
        <v>3401934.4010468861</v>
      </c>
      <c r="G939" s="33">
        <f t="shared" si="309"/>
        <v>3555711.7598613957</v>
      </c>
      <c r="H939" s="33">
        <f t="shared" si="309"/>
        <v>3709489.1186759053</v>
      </c>
      <c r="I939" s="33">
        <f t="shared" si="309"/>
        <v>3863266.4774904149</v>
      </c>
      <c r="J939" s="33">
        <f t="shared" si="309"/>
        <v>4170821.195119434</v>
      </c>
      <c r="K939" s="33">
        <f t="shared" si="309"/>
        <v>4324598.5539339436</v>
      </c>
      <c r="L939" s="40">
        <f t="shared" si="309"/>
        <v>4632153.2715629647</v>
      </c>
    </row>
    <row r="940" spans="1:12" x14ac:dyDescent="0.25">
      <c r="A940" s="35"/>
      <c r="B940" s="17" t="s">
        <v>18</v>
      </c>
      <c r="C940" s="17">
        <f>(C935+C934+C933+C932+C931+C930+C929+C928+C927)*21%</f>
        <v>631135.11276785703</v>
      </c>
      <c r="D940" s="17">
        <f t="shared" ref="D940:L940" si="310">(D935+D934+D933+D932+D931+D930+D929+D928+D927)*21%</f>
        <v>633744.64178866392</v>
      </c>
      <c r="E940" s="17">
        <f t="shared" si="310"/>
        <v>657412.86191859096</v>
      </c>
      <c r="F940" s="17">
        <f t="shared" si="310"/>
        <v>672602.70171571802</v>
      </c>
      <c r="G940" s="17">
        <f t="shared" si="310"/>
        <v>704895.94706676505</v>
      </c>
      <c r="H940" s="17">
        <f t="shared" si="310"/>
        <v>737189.19241781207</v>
      </c>
      <c r="I940" s="17">
        <f t="shared" si="310"/>
        <v>769482.43776885909</v>
      </c>
      <c r="J940" s="17">
        <f t="shared" si="310"/>
        <v>834068.92847095325</v>
      </c>
      <c r="K940" s="17">
        <f t="shared" si="310"/>
        <v>866362.17382200027</v>
      </c>
      <c r="L940" s="36">
        <f t="shared" si="310"/>
        <v>930948.66452409432</v>
      </c>
    </row>
    <row r="941" spans="1:12" x14ac:dyDescent="0.25">
      <c r="A941" s="35"/>
      <c r="B941" s="17" t="s">
        <v>19</v>
      </c>
      <c r="C941" s="17">
        <f>(C935+C934+C933+C932+C931+C930+C929+C928+C927)*7%</f>
        <v>210378.37092261901</v>
      </c>
      <c r="D941" s="17">
        <f t="shared" ref="D941:L941" si="311">(D935+D934+D933+D932+D931+D930+D929+D928+D927)*7%</f>
        <v>211248.21392955465</v>
      </c>
      <c r="E941" s="17">
        <f t="shared" si="311"/>
        <v>219137.62063953033</v>
      </c>
      <c r="F941" s="17">
        <f t="shared" si="311"/>
        <v>224200.90057190604</v>
      </c>
      <c r="G941" s="17">
        <f t="shared" si="311"/>
        <v>234965.31568892172</v>
      </c>
      <c r="H941" s="17">
        <f t="shared" si="311"/>
        <v>245729.73080593738</v>
      </c>
      <c r="I941" s="17">
        <f t="shared" si="311"/>
        <v>256494.14592295306</v>
      </c>
      <c r="J941" s="17">
        <f t="shared" si="311"/>
        <v>278022.97615698446</v>
      </c>
      <c r="K941" s="17">
        <f t="shared" si="311"/>
        <v>288787.39127400011</v>
      </c>
      <c r="L941" s="36">
        <f t="shared" si="311"/>
        <v>310316.22150803148</v>
      </c>
    </row>
    <row r="942" spans="1:12" x14ac:dyDescent="0.25">
      <c r="A942" s="35"/>
      <c r="B942" s="17" t="s">
        <v>20</v>
      </c>
      <c r="C942" s="17">
        <f>'NO TOCAR'!$B$22</f>
        <v>1429.82</v>
      </c>
      <c r="D942" s="17">
        <f>'NO TOCAR'!$B$22</f>
        <v>1429.82</v>
      </c>
      <c r="E942" s="17">
        <f>'NO TOCAR'!$B$22</f>
        <v>1429.82</v>
      </c>
      <c r="F942" s="17">
        <f>'NO TOCAR'!$B$22</f>
        <v>1429.82</v>
      </c>
      <c r="G942" s="17">
        <f>'NO TOCAR'!$B$22</f>
        <v>1429.82</v>
      </c>
      <c r="H942" s="17">
        <f>'NO TOCAR'!$B$22</f>
        <v>1429.82</v>
      </c>
      <c r="I942" s="17">
        <f>'NO TOCAR'!$B$22</f>
        <v>1429.82</v>
      </c>
      <c r="J942" s="17">
        <f>'NO TOCAR'!$B$22</f>
        <v>1429.82</v>
      </c>
      <c r="K942" s="17">
        <f>'NO TOCAR'!$B$22</f>
        <v>1429.82</v>
      </c>
      <c r="L942" s="36">
        <f>'NO TOCAR'!$B$22</f>
        <v>1429.82</v>
      </c>
    </row>
    <row r="943" spans="1:12" x14ac:dyDescent="0.25">
      <c r="A943" s="35"/>
      <c r="B943" s="17" t="s">
        <v>220</v>
      </c>
      <c r="C943" s="17">
        <f>(C927+C928+C929+C930+C931+C932+C933+C934+C935)*1%</f>
        <v>30054.052988945568</v>
      </c>
      <c r="D943" s="17">
        <f t="shared" ref="D943:L943" si="312">(D927+D928+D929+D930+D931+D932+D933+D934+D935)*1%</f>
        <v>30178.316275650664</v>
      </c>
      <c r="E943" s="17">
        <f t="shared" si="312"/>
        <v>31305.374377075765</v>
      </c>
      <c r="F943" s="17">
        <f t="shared" si="312"/>
        <v>32028.700081700859</v>
      </c>
      <c r="G943" s="17">
        <f t="shared" si="312"/>
        <v>33566.473669845953</v>
      </c>
      <c r="H943" s="17">
        <f t="shared" si="312"/>
        <v>35104.247257991054</v>
      </c>
      <c r="I943" s="17">
        <f t="shared" si="312"/>
        <v>36642.020846136147</v>
      </c>
      <c r="J943" s="17">
        <f t="shared" si="312"/>
        <v>39717.568022426341</v>
      </c>
      <c r="K943" s="17">
        <f t="shared" si="312"/>
        <v>41255.341610571442</v>
      </c>
      <c r="L943" s="17">
        <f t="shared" si="312"/>
        <v>44330.888786861644</v>
      </c>
    </row>
    <row r="944" spans="1:12" x14ac:dyDescent="0.25">
      <c r="A944" s="35"/>
      <c r="B944" s="33" t="s">
        <v>22</v>
      </c>
      <c r="C944" s="33">
        <f>SUM(C940:C943)</f>
        <v>872997.35667942162</v>
      </c>
      <c r="D944" s="33">
        <f t="shared" ref="D944:L944" si="313">SUM(D940:D943)</f>
        <v>876600.99199386919</v>
      </c>
      <c r="E944" s="33">
        <f t="shared" si="313"/>
        <v>909285.67693519709</v>
      </c>
      <c r="F944" s="33">
        <f t="shared" si="313"/>
        <v>930262.12236932479</v>
      </c>
      <c r="G944" s="33">
        <f t="shared" si="313"/>
        <v>974857.55642553268</v>
      </c>
      <c r="H944" s="33">
        <f t="shared" si="313"/>
        <v>1019452.9904817406</v>
      </c>
      <c r="I944" s="33">
        <f t="shared" si="313"/>
        <v>1064048.4245379483</v>
      </c>
      <c r="J944" s="33">
        <f t="shared" si="313"/>
        <v>1153239.2926503643</v>
      </c>
      <c r="K944" s="33">
        <f t="shared" si="313"/>
        <v>1197834.7267065719</v>
      </c>
      <c r="L944" s="33">
        <f t="shared" si="313"/>
        <v>1287025.5948189877</v>
      </c>
    </row>
    <row r="945" spans="1:12" x14ac:dyDescent="0.25">
      <c r="A945" s="35"/>
      <c r="B945" s="50" t="s">
        <v>21</v>
      </c>
      <c r="C945" s="50">
        <f>C939-C944</f>
        <v>2331472.3350919345</v>
      </c>
      <c r="D945" s="50">
        <f t="shared" ref="D945:L945" si="314">D939-D944</f>
        <v>2340295.0284479973</v>
      </c>
      <c r="E945" s="50">
        <f t="shared" si="314"/>
        <v>2420316.1536491793</v>
      </c>
      <c r="F945" s="50">
        <f t="shared" si="314"/>
        <v>2471672.2786775613</v>
      </c>
      <c r="G945" s="50">
        <f t="shared" si="314"/>
        <v>2580854.2034358629</v>
      </c>
      <c r="H945" s="50">
        <f t="shared" si="314"/>
        <v>2690036.1281941645</v>
      </c>
      <c r="I945" s="50">
        <f t="shared" si="314"/>
        <v>2799218.0529524665</v>
      </c>
      <c r="J945" s="50">
        <f t="shared" si="314"/>
        <v>3017581.9024690697</v>
      </c>
      <c r="K945" s="50">
        <f t="shared" si="314"/>
        <v>3126763.8272273717</v>
      </c>
      <c r="L945" s="51">
        <f t="shared" si="314"/>
        <v>3345127.6767439768</v>
      </c>
    </row>
    <row r="946" spans="1:12" x14ac:dyDescent="0.25">
      <c r="A946" s="35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36"/>
    </row>
    <row r="947" spans="1:12" x14ac:dyDescent="0.25">
      <c r="A947" s="35"/>
      <c r="B947" s="28" t="s">
        <v>0</v>
      </c>
      <c r="C947" s="29">
        <v>66.45</v>
      </c>
      <c r="D947" s="17"/>
      <c r="E947" s="17"/>
      <c r="F947" s="17"/>
      <c r="G947" s="17"/>
      <c r="H947" s="17"/>
      <c r="I947" s="17"/>
      <c r="J947" s="17"/>
      <c r="K947" s="17"/>
      <c r="L947" s="36"/>
    </row>
    <row r="948" spans="1:12" x14ac:dyDescent="0.25">
      <c r="A948" s="37" t="s">
        <v>147</v>
      </c>
      <c r="B948" s="30" t="s">
        <v>173</v>
      </c>
      <c r="C948" s="30" t="s">
        <v>173</v>
      </c>
      <c r="D948" s="30" t="s">
        <v>174</v>
      </c>
      <c r="E948" s="30" t="s">
        <v>175</v>
      </c>
      <c r="F948" s="30" t="s">
        <v>176</v>
      </c>
      <c r="G948" s="30" t="s">
        <v>177</v>
      </c>
      <c r="H948" s="30" t="s">
        <v>179</v>
      </c>
      <c r="I948" s="17"/>
      <c r="J948" s="17"/>
      <c r="K948" s="17"/>
      <c r="L948" s="36"/>
    </row>
    <row r="949" spans="1:12" x14ac:dyDescent="0.25">
      <c r="A949" s="37" t="s">
        <v>1</v>
      </c>
      <c r="B949" s="30">
        <v>12</v>
      </c>
      <c r="C949" s="30">
        <v>12</v>
      </c>
      <c r="D949" s="30">
        <v>12</v>
      </c>
      <c r="E949" s="30">
        <v>12</v>
      </c>
      <c r="F949" s="30">
        <v>12</v>
      </c>
      <c r="G949" s="30">
        <v>12</v>
      </c>
      <c r="H949" s="30">
        <v>12</v>
      </c>
      <c r="I949" s="17"/>
      <c r="J949" s="17"/>
      <c r="K949" s="17"/>
      <c r="L949" s="36"/>
    </row>
    <row r="950" spans="1:12" x14ac:dyDescent="0.25">
      <c r="A950" s="35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36"/>
    </row>
    <row r="951" spans="1:12" x14ac:dyDescent="0.25">
      <c r="A951" s="35"/>
      <c r="B951" s="28" t="s">
        <v>3</v>
      </c>
      <c r="C951" s="17">
        <v>4</v>
      </c>
      <c r="D951" s="17">
        <v>6</v>
      </c>
      <c r="E951" s="17">
        <v>9</v>
      </c>
      <c r="F951" s="17">
        <v>11</v>
      </c>
      <c r="G951" s="17">
        <v>14</v>
      </c>
      <c r="H951" s="17">
        <v>16</v>
      </c>
      <c r="I951" s="17">
        <v>19</v>
      </c>
      <c r="J951" s="17">
        <v>21</v>
      </c>
      <c r="K951" s="17">
        <v>23</v>
      </c>
      <c r="L951" s="36" t="s">
        <v>4</v>
      </c>
    </row>
    <row r="952" spans="1:12" x14ac:dyDescent="0.25">
      <c r="A952" s="35" t="s">
        <v>56</v>
      </c>
      <c r="B952" s="28" t="s">
        <v>2</v>
      </c>
      <c r="C952" s="31">
        <v>0.2</v>
      </c>
      <c r="D952" s="31">
        <v>0.3</v>
      </c>
      <c r="E952" s="31">
        <v>0.4</v>
      </c>
      <c r="F952" s="31">
        <v>0.5</v>
      </c>
      <c r="G952" s="31">
        <v>0.6</v>
      </c>
      <c r="H952" s="31">
        <v>0.7</v>
      </c>
      <c r="I952" s="31">
        <v>0.8</v>
      </c>
      <c r="J952" s="31">
        <v>1</v>
      </c>
      <c r="K952" s="31">
        <v>1.1000000000000001</v>
      </c>
      <c r="L952" s="39">
        <v>1.3</v>
      </c>
    </row>
    <row r="953" spans="1:12" ht="18.75" x14ac:dyDescent="0.3">
      <c r="A953" s="35"/>
      <c r="B953" s="28" t="s">
        <v>7</v>
      </c>
      <c r="C953" s="31">
        <v>0.1</v>
      </c>
      <c r="D953" s="31">
        <v>0.2</v>
      </c>
      <c r="E953" s="31">
        <v>0.4</v>
      </c>
      <c r="F953" s="32">
        <v>0.8</v>
      </c>
      <c r="G953" s="31"/>
      <c r="H953" s="31"/>
      <c r="I953" s="31"/>
      <c r="J953" s="31"/>
      <c r="K953" s="31"/>
      <c r="L953" s="39"/>
    </row>
    <row r="954" spans="1:12" x14ac:dyDescent="0.25">
      <c r="A954" s="35" t="s">
        <v>98</v>
      </c>
      <c r="B954" s="17" t="s">
        <v>5</v>
      </c>
      <c r="C954" s="17">
        <f>(('NO TOCAR'!$B$9*$C$866)*36)</f>
        <v>882241.45045792707</v>
      </c>
      <c r="D954" s="17">
        <f>(('NO TOCAR'!$B$9*$C$866)*36)</f>
        <v>882241.45045792707</v>
      </c>
      <c r="E954" s="17">
        <f>(('NO TOCAR'!$B$9*$C$866)*36)</f>
        <v>882241.45045792707</v>
      </c>
      <c r="F954" s="17">
        <f>(('NO TOCAR'!$B$9*$C$866)*36)</f>
        <v>882241.45045792707</v>
      </c>
      <c r="G954" s="17">
        <f>(('NO TOCAR'!$B$9*$C$866)*36)</f>
        <v>882241.45045792707</v>
      </c>
      <c r="H954" s="17">
        <f>(('NO TOCAR'!$B$9*$C$866)*36)</f>
        <v>882241.45045792707</v>
      </c>
      <c r="I954" s="17">
        <f>(('NO TOCAR'!$B$9*$C$866)*36)</f>
        <v>882241.45045792707</v>
      </c>
      <c r="J954" s="17">
        <f>(('NO TOCAR'!$B$9*$C$866)*36)</f>
        <v>882241.45045792707</v>
      </c>
      <c r="K954" s="17">
        <f>(('NO TOCAR'!$B$9*$C$866)*36)</f>
        <v>882241.45045792707</v>
      </c>
      <c r="L954" s="36">
        <f>(('NO TOCAR'!$B$9*$C$866)*36)</f>
        <v>882241.45045792707</v>
      </c>
    </row>
    <row r="955" spans="1:12" x14ac:dyDescent="0.25">
      <c r="A955" s="35" t="s">
        <v>99</v>
      </c>
      <c r="B955" s="17" t="s">
        <v>6</v>
      </c>
      <c r="C955" s="17">
        <f>C954*C952</f>
        <v>176448.29009158543</v>
      </c>
      <c r="D955" s="17">
        <f>D954*D952</f>
        <v>264672.43513737811</v>
      </c>
      <c r="E955" s="17">
        <f t="shared" ref="E955:L955" si="315">E954*E952</f>
        <v>352896.58018317085</v>
      </c>
      <c r="F955" s="17">
        <f t="shared" si="315"/>
        <v>441120.72522896354</v>
      </c>
      <c r="G955" s="17">
        <f t="shared" si="315"/>
        <v>529344.87027475622</v>
      </c>
      <c r="H955" s="17">
        <f t="shared" si="315"/>
        <v>617569.0153205489</v>
      </c>
      <c r="I955" s="17">
        <f t="shared" si="315"/>
        <v>705793.1603663417</v>
      </c>
      <c r="J955" s="17">
        <f t="shared" si="315"/>
        <v>882241.45045792707</v>
      </c>
      <c r="K955" s="17">
        <f t="shared" si="315"/>
        <v>970465.59550371987</v>
      </c>
      <c r="L955" s="36">
        <f t="shared" si="315"/>
        <v>1146913.8855953051</v>
      </c>
    </row>
    <row r="956" spans="1:12" x14ac:dyDescent="0.25">
      <c r="A956" s="35" t="s">
        <v>100</v>
      </c>
      <c r="B956" s="17" t="s">
        <v>7</v>
      </c>
      <c r="C956" s="17">
        <f>C954*$F$953</f>
        <v>705793.1603663417</v>
      </c>
      <c r="D956" s="17">
        <f t="shared" ref="D956:L956" si="316">D954*$F$953</f>
        <v>705793.1603663417</v>
      </c>
      <c r="E956" s="17">
        <f t="shared" si="316"/>
        <v>705793.1603663417</v>
      </c>
      <c r="F956" s="17">
        <f t="shared" si="316"/>
        <v>705793.1603663417</v>
      </c>
      <c r="G956" s="17">
        <f t="shared" si="316"/>
        <v>705793.1603663417</v>
      </c>
      <c r="H956" s="17">
        <f t="shared" si="316"/>
        <v>705793.1603663417</v>
      </c>
      <c r="I956" s="17">
        <f t="shared" si="316"/>
        <v>705793.1603663417</v>
      </c>
      <c r="J956" s="17">
        <f t="shared" si="316"/>
        <v>705793.1603663417</v>
      </c>
      <c r="K956" s="17">
        <f t="shared" si="316"/>
        <v>705793.1603663417</v>
      </c>
      <c r="L956" s="36">
        <f t="shared" si="316"/>
        <v>705793.1603663417</v>
      </c>
    </row>
    <row r="957" spans="1:12" x14ac:dyDescent="0.25">
      <c r="A957" s="35" t="s">
        <v>101</v>
      </c>
      <c r="B957" s="17" t="s">
        <v>8</v>
      </c>
      <c r="C957" s="17">
        <f>('NO TOCAR'!$B$11/18)*36</f>
        <v>475570.588032</v>
      </c>
      <c r="D957" s="17">
        <f>C957+('NO TOCAR'!$B$13*2)</f>
        <v>497187.41356800002</v>
      </c>
      <c r="E957" s="17">
        <f>D957+('NO TOCAR'!$B$13*2)</f>
        <v>518804.23910400004</v>
      </c>
      <c r="F957" s="17">
        <f>E957+('NO TOCAR'!$B$13*2)</f>
        <v>540421.06464</v>
      </c>
      <c r="G957" s="17">
        <f>F957+('NO TOCAR'!$B$13*2)</f>
        <v>562037.89017599996</v>
      </c>
      <c r="H957" s="17">
        <f>G957+('NO TOCAR'!$B$13*2)</f>
        <v>583654.71571199992</v>
      </c>
      <c r="I957" s="17">
        <f>H957+('NO TOCAR'!$B$13*2)</f>
        <v>605271.54124799988</v>
      </c>
      <c r="J957" s="17">
        <f>I957+('NO TOCAR'!$B$13*2)+('NO TOCAR'!$B$13*2)</f>
        <v>648505.1923199998</v>
      </c>
      <c r="K957" s="17">
        <f>J957+('NO TOCAR'!$B$13*2)</f>
        <v>670122.01785599976</v>
      </c>
      <c r="L957" s="17">
        <f>K957+('NO TOCAR'!$B$13*2)+('NO TOCAR'!$B$13*2)</f>
        <v>713355.66892799968</v>
      </c>
    </row>
    <row r="958" spans="1:12" x14ac:dyDescent="0.25">
      <c r="A958" s="35" t="s">
        <v>102</v>
      </c>
      <c r="B958" s="17" t="s">
        <v>9</v>
      </c>
      <c r="C958" s="17">
        <f>(C957+C956+C955+C954)*$E$8</f>
        <v>896021.3955791418</v>
      </c>
      <c r="D958" s="17">
        <f t="shared" ref="D958:L958" si="317">(D957+D956+D955+D954)*$E$8</f>
        <v>939957.78381185874</v>
      </c>
      <c r="E958" s="17">
        <f t="shared" si="317"/>
        <v>983894.17204457603</v>
      </c>
      <c r="F958" s="17">
        <f t="shared" si="317"/>
        <v>1027830.560277293</v>
      </c>
      <c r="G958" s="17">
        <f t="shared" si="317"/>
        <v>1071766.9485100098</v>
      </c>
      <c r="H958" s="17">
        <f t="shared" si="317"/>
        <v>1115703.3367427271</v>
      </c>
      <c r="I958" s="17">
        <f t="shared" si="317"/>
        <v>1159639.7249754441</v>
      </c>
      <c r="J958" s="17">
        <f t="shared" si="317"/>
        <v>1247512.5014408783</v>
      </c>
      <c r="K958" s="17">
        <f t="shared" si="317"/>
        <v>1291448.8896735955</v>
      </c>
      <c r="L958" s="36">
        <f t="shared" si="317"/>
        <v>1379321.6661390294</v>
      </c>
    </row>
    <row r="959" spans="1:12" x14ac:dyDescent="0.25">
      <c r="A959" s="35" t="s">
        <v>181</v>
      </c>
      <c r="B959" s="17" t="s">
        <v>10</v>
      </c>
      <c r="C959" s="17">
        <f>('NO TOCAR'!$E$4)*2</f>
        <v>32900</v>
      </c>
      <c r="D959" s="17">
        <f>('NO TOCAR'!$E$4)*2</f>
        <v>32900</v>
      </c>
      <c r="E959" s="17">
        <f>('NO TOCAR'!$E$4)*2</f>
        <v>32900</v>
      </c>
      <c r="F959" s="17">
        <f>('NO TOCAR'!$E$4)*2</f>
        <v>32900</v>
      </c>
      <c r="G959" s="17">
        <f>('NO TOCAR'!$E$4)*2</f>
        <v>32900</v>
      </c>
      <c r="H959" s="17">
        <f>('NO TOCAR'!$E$4)*2</f>
        <v>32900</v>
      </c>
      <c r="I959" s="17">
        <f>('NO TOCAR'!$E$4)*2</f>
        <v>32900</v>
      </c>
      <c r="J959" s="17">
        <f>('NO TOCAR'!$E$4)*2</f>
        <v>32900</v>
      </c>
      <c r="K959" s="17">
        <f>('NO TOCAR'!$E$4)*2</f>
        <v>32900</v>
      </c>
      <c r="L959" s="36">
        <f>('NO TOCAR'!$E$4)*2</f>
        <v>32900</v>
      </c>
    </row>
    <row r="960" spans="1:12" x14ac:dyDescent="0.25">
      <c r="A960" s="35" t="s">
        <v>182</v>
      </c>
      <c r="B960" s="17" t="s">
        <v>11</v>
      </c>
      <c r="C960" s="17">
        <f>('NO TOCAR'!$B$15)*2</f>
        <v>53823.819455999997</v>
      </c>
      <c r="D960" s="17">
        <f>('NO TOCAR'!$B$15)*2</f>
        <v>53823.819455999997</v>
      </c>
      <c r="E960" s="17">
        <f>('NO TOCAR'!$B$15)*2</f>
        <v>53823.819455999997</v>
      </c>
      <c r="F960" s="17">
        <f>('NO TOCAR'!$B$15)*2</f>
        <v>53823.819455999997</v>
      </c>
      <c r="G960" s="17">
        <f>('NO TOCAR'!$B$15)*2</f>
        <v>53823.819455999997</v>
      </c>
      <c r="H960" s="17">
        <f>('NO TOCAR'!$B$15)*2</f>
        <v>53823.819455999997</v>
      </c>
      <c r="I960" s="17">
        <f>('NO TOCAR'!$B$15)*2</f>
        <v>53823.819455999997</v>
      </c>
      <c r="J960" s="17">
        <f>('NO TOCAR'!$B$15)*2</f>
        <v>53823.819455999997</v>
      </c>
      <c r="K960" s="17">
        <f>('NO TOCAR'!$B$15)*2</f>
        <v>53823.819455999997</v>
      </c>
      <c r="L960" s="36">
        <f>('NO TOCAR'!$B$15)*2</f>
        <v>53823.819455999997</v>
      </c>
    </row>
    <row r="961" spans="1:12" x14ac:dyDescent="0.25">
      <c r="A961" s="35"/>
      <c r="B961" s="17" t="s">
        <v>12</v>
      </c>
      <c r="C961" s="17">
        <f>('NO TOCAR'!$F$4)*2</f>
        <v>12794.44</v>
      </c>
      <c r="D961" s="17">
        <f>('NO TOCAR'!$F$4)*2</f>
        <v>12794.44</v>
      </c>
      <c r="E961" s="17">
        <f>('NO TOCAR'!$F$4)*2</f>
        <v>12794.44</v>
      </c>
      <c r="F961" s="17">
        <f>('NO TOCAR'!$F$4)*2</f>
        <v>12794.44</v>
      </c>
      <c r="G961" s="17">
        <f>('NO TOCAR'!$F$4)*2</f>
        <v>12794.44</v>
      </c>
      <c r="H961" s="17">
        <f>('NO TOCAR'!$F$4)*2</f>
        <v>12794.44</v>
      </c>
      <c r="I961" s="17">
        <f>('NO TOCAR'!$F$4)*2</f>
        <v>12794.44</v>
      </c>
      <c r="J961" s="17">
        <f>('NO TOCAR'!$F$4)*2</f>
        <v>12794.44</v>
      </c>
      <c r="K961" s="17">
        <f>('NO TOCAR'!$F$4)*2</f>
        <v>12794.44</v>
      </c>
      <c r="L961" s="36">
        <f>('NO TOCAR'!$F$4)*2</f>
        <v>12794.44</v>
      </c>
    </row>
    <row r="962" spans="1:12" x14ac:dyDescent="0.25">
      <c r="A962" s="35"/>
      <c r="B962" s="17" t="s">
        <v>13</v>
      </c>
      <c r="C962" s="17">
        <f>'NO TOCAR'!$B$17*2</f>
        <v>263867.36716800003</v>
      </c>
      <c r="D962" s="17">
        <f>'NO TOCAR'!$D$17*2</f>
        <v>122516.33702399999</v>
      </c>
      <c r="E962" s="17">
        <f>'NO TOCAR'!$F$17*2</f>
        <v>81444.788352000003</v>
      </c>
      <c r="F962" s="17"/>
      <c r="G962" s="17"/>
      <c r="H962" s="17"/>
      <c r="I962" s="17"/>
      <c r="J962" s="17"/>
      <c r="K962" s="17"/>
      <c r="L962" s="36"/>
    </row>
    <row r="963" spans="1:12" x14ac:dyDescent="0.25">
      <c r="A963" s="35"/>
      <c r="B963" s="17" t="s">
        <v>14</v>
      </c>
      <c r="C963" s="17">
        <f>('NO TOCAR'!$E$5)*2</f>
        <v>24500</v>
      </c>
      <c r="D963" s="17">
        <f>('NO TOCAR'!$E$5)*2</f>
        <v>24500</v>
      </c>
      <c r="E963" s="17">
        <f>('NO TOCAR'!$E$5)*2</f>
        <v>24500</v>
      </c>
      <c r="F963" s="17">
        <f>('NO TOCAR'!$E$5)*2</f>
        <v>24500</v>
      </c>
      <c r="G963" s="17">
        <f>('NO TOCAR'!$E$5)*2</f>
        <v>24500</v>
      </c>
      <c r="H963" s="17">
        <f>('NO TOCAR'!$E$5)*2</f>
        <v>24500</v>
      </c>
      <c r="I963" s="17">
        <f>('NO TOCAR'!$E$5)*2</f>
        <v>24500</v>
      </c>
      <c r="J963" s="17">
        <f>('NO TOCAR'!$E$5)*2</f>
        <v>24500</v>
      </c>
      <c r="K963" s="17">
        <f>('NO TOCAR'!$E$5)*2</f>
        <v>24500</v>
      </c>
      <c r="L963" s="36">
        <f>('NO TOCAR'!$E$5)*2</f>
        <v>24500</v>
      </c>
    </row>
    <row r="964" spans="1:12" x14ac:dyDescent="0.25">
      <c r="A964" s="35"/>
      <c r="B964" s="17" t="s">
        <v>15</v>
      </c>
      <c r="C964" s="17">
        <f>('NO TOCAR'!$B$19)*2</f>
        <v>28858.745708800001</v>
      </c>
      <c r="D964" s="17">
        <f>('NO TOCAR'!$B$19)*2</f>
        <v>28858.745708800001</v>
      </c>
      <c r="E964" s="17">
        <f>('NO TOCAR'!$B$19)*2</f>
        <v>28858.745708800001</v>
      </c>
      <c r="F964" s="17">
        <f>('NO TOCAR'!$B$19)*2</f>
        <v>28858.745708800001</v>
      </c>
      <c r="G964" s="17">
        <f>('NO TOCAR'!$B$19)*2</f>
        <v>28858.745708800001</v>
      </c>
      <c r="H964" s="17">
        <f>('NO TOCAR'!$B$19)*2</f>
        <v>28858.745708800001</v>
      </c>
      <c r="I964" s="17">
        <f>('NO TOCAR'!$B$19)*2</f>
        <v>28858.745708800001</v>
      </c>
      <c r="J964" s="17">
        <f>('NO TOCAR'!$B$19)*2</f>
        <v>28858.745708800001</v>
      </c>
      <c r="K964" s="17">
        <f>('NO TOCAR'!$B$19)*2</f>
        <v>28858.745708800001</v>
      </c>
      <c r="L964" s="36">
        <f>('NO TOCAR'!$B$19)*2</f>
        <v>28858.745708800001</v>
      </c>
    </row>
    <row r="965" spans="1:12" x14ac:dyDescent="0.25">
      <c r="A965" s="35"/>
      <c r="B965" s="17" t="s">
        <v>16</v>
      </c>
      <c r="C965" s="17">
        <f>('NO TOCAR'!$B$21)*2</f>
        <v>145705.647168</v>
      </c>
      <c r="D965" s="17">
        <f>('NO TOCAR'!$B$21)*2</f>
        <v>145705.647168</v>
      </c>
      <c r="E965" s="17">
        <f>('NO TOCAR'!$B$21)*2</f>
        <v>145705.647168</v>
      </c>
      <c r="F965" s="17">
        <f>('NO TOCAR'!$B$21)*2</f>
        <v>145705.647168</v>
      </c>
      <c r="G965" s="17">
        <f>('NO TOCAR'!$B$21)*2</f>
        <v>145705.647168</v>
      </c>
      <c r="H965" s="17">
        <f>('NO TOCAR'!$B$21)*2</f>
        <v>145705.647168</v>
      </c>
      <c r="I965" s="17">
        <f>('NO TOCAR'!$B$21)*2</f>
        <v>145705.647168</v>
      </c>
      <c r="J965" s="17">
        <f>('NO TOCAR'!$B$21)*2</f>
        <v>145705.647168</v>
      </c>
      <c r="K965" s="17">
        <f>('NO TOCAR'!$B$21)*2</f>
        <v>145705.647168</v>
      </c>
      <c r="L965" s="36">
        <f>('NO TOCAR'!$B$21)*2</f>
        <v>145705.647168</v>
      </c>
    </row>
    <row r="966" spans="1:12" x14ac:dyDescent="0.25">
      <c r="A966" s="35"/>
      <c r="B966" s="33" t="s">
        <v>17</v>
      </c>
      <c r="C966" s="33">
        <f>SUM(C954:C965)</f>
        <v>3698524.9040277954</v>
      </c>
      <c r="D966" s="33">
        <f t="shared" ref="D966:L966" si="318">SUM(D954:D965)</f>
        <v>3710951.2326983055</v>
      </c>
      <c r="E966" s="33">
        <f t="shared" si="318"/>
        <v>3823657.0428408161</v>
      </c>
      <c r="F966" s="33">
        <f t="shared" si="318"/>
        <v>3895989.6133033251</v>
      </c>
      <c r="G966" s="33">
        <f t="shared" si="318"/>
        <v>4049766.9721178347</v>
      </c>
      <c r="H966" s="33">
        <f t="shared" si="318"/>
        <v>4203544.3309323443</v>
      </c>
      <c r="I966" s="33">
        <f t="shared" si="318"/>
        <v>4357321.6897468548</v>
      </c>
      <c r="J966" s="33">
        <f t="shared" si="318"/>
        <v>4664876.4073758749</v>
      </c>
      <c r="K966" s="33">
        <f t="shared" si="318"/>
        <v>4818653.7661903845</v>
      </c>
      <c r="L966" s="40">
        <f t="shared" si="318"/>
        <v>5126208.4838194037</v>
      </c>
    </row>
    <row r="967" spans="1:12" x14ac:dyDescent="0.25">
      <c r="A967" s="35"/>
      <c r="B967" s="17" t="s">
        <v>18</v>
      </c>
      <c r="C967" s="17">
        <f>(C962+C961+C960+C959+C958+C957+C956+C955+C954)*21%</f>
        <v>734886.70734170917</v>
      </c>
      <c r="D967" s="17">
        <f t="shared" ref="D967:L967" si="319">(D962+D961+D960+D959+D958+D957+D956+D955+D954)*21%</f>
        <v>737496.23636251607</v>
      </c>
      <c r="E967" s="17">
        <f t="shared" si="319"/>
        <v>761164.4564924431</v>
      </c>
      <c r="F967" s="17">
        <f t="shared" si="319"/>
        <v>776354.29628957016</v>
      </c>
      <c r="G967" s="17">
        <f t="shared" si="319"/>
        <v>808647.54164061719</v>
      </c>
      <c r="H967" s="17">
        <f t="shared" si="319"/>
        <v>840940.78699166421</v>
      </c>
      <c r="I967" s="17">
        <f t="shared" si="319"/>
        <v>873234.03234271123</v>
      </c>
      <c r="J967" s="17">
        <f t="shared" si="319"/>
        <v>937820.52304480551</v>
      </c>
      <c r="K967" s="17">
        <f t="shared" si="319"/>
        <v>970113.76839585265</v>
      </c>
      <c r="L967" s="36">
        <f t="shared" si="319"/>
        <v>1034700.2590979465</v>
      </c>
    </row>
    <row r="968" spans="1:12" x14ac:dyDescent="0.25">
      <c r="A968" s="35"/>
      <c r="B968" s="17" t="s">
        <v>19</v>
      </c>
      <c r="C968" s="17">
        <f>(C962+C961+C960+C959+C958+C957+C956+C955+C954)*7%</f>
        <v>244962.23578056975</v>
      </c>
      <c r="D968" s="17">
        <f t="shared" ref="D968:L968" si="320">(D962+D961+D960+D959+D958+D957+D956+D955+D954)*7%</f>
        <v>245832.07878750539</v>
      </c>
      <c r="E968" s="17">
        <f t="shared" si="320"/>
        <v>253721.48549748107</v>
      </c>
      <c r="F968" s="17">
        <f t="shared" si="320"/>
        <v>258784.76542985678</v>
      </c>
      <c r="G968" s="17">
        <f t="shared" si="320"/>
        <v>269549.18054687243</v>
      </c>
      <c r="H968" s="17">
        <f t="shared" si="320"/>
        <v>280313.59566388809</v>
      </c>
      <c r="I968" s="17">
        <f t="shared" si="320"/>
        <v>291078.0107809038</v>
      </c>
      <c r="J968" s="17">
        <f t="shared" si="320"/>
        <v>312606.84101493523</v>
      </c>
      <c r="K968" s="17">
        <f t="shared" si="320"/>
        <v>323371.25613195094</v>
      </c>
      <c r="L968" s="36">
        <f t="shared" si="320"/>
        <v>344900.08636598219</v>
      </c>
    </row>
    <row r="969" spans="1:12" x14ac:dyDescent="0.25">
      <c r="A969" s="35"/>
      <c r="B969" s="17" t="s">
        <v>20</v>
      </c>
      <c r="C969" s="17">
        <f>'NO TOCAR'!$B$22</f>
        <v>1429.82</v>
      </c>
      <c r="D969" s="17">
        <f>'NO TOCAR'!$B$22</f>
        <v>1429.82</v>
      </c>
      <c r="E969" s="17">
        <f>'NO TOCAR'!$B$22</f>
        <v>1429.82</v>
      </c>
      <c r="F969" s="17">
        <f>'NO TOCAR'!$B$22</f>
        <v>1429.82</v>
      </c>
      <c r="G969" s="17">
        <f>'NO TOCAR'!$B$22</f>
        <v>1429.82</v>
      </c>
      <c r="H969" s="17">
        <f>'NO TOCAR'!$B$22</f>
        <v>1429.82</v>
      </c>
      <c r="I969" s="17">
        <f>'NO TOCAR'!$B$22</f>
        <v>1429.82</v>
      </c>
      <c r="J969" s="17">
        <f>'NO TOCAR'!$B$22</f>
        <v>1429.82</v>
      </c>
      <c r="K969" s="17">
        <f>'NO TOCAR'!$B$22</f>
        <v>1429.82</v>
      </c>
      <c r="L969" s="36">
        <f>'NO TOCAR'!$B$22</f>
        <v>1429.82</v>
      </c>
    </row>
    <row r="970" spans="1:12" x14ac:dyDescent="0.25">
      <c r="A970" s="35"/>
      <c r="B970" s="17" t="s">
        <v>220</v>
      </c>
      <c r="C970" s="17">
        <f>(C954+C955+C956+C957+C958+C959+C960+C961+C962)*1%</f>
        <v>34994.605111509954</v>
      </c>
      <c r="D970" s="17">
        <f t="shared" ref="D970:L970" si="321">(D954+D955+D956+D957+D958+D959+D960+D961+D962)*1%</f>
        <v>35118.868398215054</v>
      </c>
      <c r="E970" s="17">
        <f t="shared" si="321"/>
        <v>36245.926499640162</v>
      </c>
      <c r="F970" s="17">
        <f t="shared" si="321"/>
        <v>36969.252204265249</v>
      </c>
      <c r="G970" s="17">
        <f t="shared" si="321"/>
        <v>38507.02579241035</v>
      </c>
      <c r="H970" s="17">
        <f t="shared" si="321"/>
        <v>40044.799380555451</v>
      </c>
      <c r="I970" s="17">
        <f t="shared" si="321"/>
        <v>41582.572968700544</v>
      </c>
      <c r="J970" s="17">
        <f t="shared" si="321"/>
        <v>44658.120144990746</v>
      </c>
      <c r="K970" s="17">
        <f t="shared" si="321"/>
        <v>46195.893733135847</v>
      </c>
      <c r="L970" s="17">
        <f t="shared" si="321"/>
        <v>49271.440909426034</v>
      </c>
    </row>
    <row r="971" spans="1:12" x14ac:dyDescent="0.25">
      <c r="A971" s="35"/>
      <c r="B971" s="33" t="s">
        <v>22</v>
      </c>
      <c r="C971" s="33">
        <f>SUM(C967:C970)</f>
        <v>1016273.3682337888</v>
      </c>
      <c r="D971" s="33">
        <f t="shared" ref="D971:L971" si="322">SUM(D967:D970)</f>
        <v>1019877.0035482364</v>
      </c>
      <c r="E971" s="33">
        <f t="shared" si="322"/>
        <v>1052561.6884895642</v>
      </c>
      <c r="F971" s="33">
        <f t="shared" si="322"/>
        <v>1073538.1339236922</v>
      </c>
      <c r="G971" s="33">
        <f t="shared" si="322"/>
        <v>1118133.5679799002</v>
      </c>
      <c r="H971" s="33">
        <f t="shared" si="322"/>
        <v>1162729.0020361079</v>
      </c>
      <c r="I971" s="33">
        <f t="shared" si="322"/>
        <v>1207324.4360923155</v>
      </c>
      <c r="J971" s="33">
        <f t="shared" si="322"/>
        <v>1296515.3042047315</v>
      </c>
      <c r="K971" s="33">
        <f t="shared" si="322"/>
        <v>1341110.7382609395</v>
      </c>
      <c r="L971" s="33">
        <f t="shared" si="322"/>
        <v>1430301.6063733548</v>
      </c>
    </row>
    <row r="972" spans="1:12" ht="15.75" thickBot="1" x14ac:dyDescent="0.3">
      <c r="A972" s="42"/>
      <c r="B972" s="50" t="s">
        <v>21</v>
      </c>
      <c r="C972" s="50">
        <f>C966-C971</f>
        <v>2682251.5357940067</v>
      </c>
      <c r="D972" s="50">
        <f t="shared" ref="D972:L972" si="323">D966-D971</f>
        <v>2691074.2291500689</v>
      </c>
      <c r="E972" s="50">
        <f t="shared" si="323"/>
        <v>2771095.3543512519</v>
      </c>
      <c r="F972" s="50">
        <f t="shared" si="323"/>
        <v>2822451.479379633</v>
      </c>
      <c r="G972" s="50">
        <f t="shared" si="323"/>
        <v>2931633.4041379346</v>
      </c>
      <c r="H972" s="50">
        <f t="shared" si="323"/>
        <v>3040815.3288962366</v>
      </c>
      <c r="I972" s="50">
        <f t="shared" si="323"/>
        <v>3149997.2536545396</v>
      </c>
      <c r="J972" s="50">
        <f t="shared" si="323"/>
        <v>3368361.1031711437</v>
      </c>
      <c r="K972" s="50">
        <f t="shared" si="323"/>
        <v>3477543.0279294448</v>
      </c>
      <c r="L972" s="51">
        <f t="shared" si="323"/>
        <v>3695906.8774460489</v>
      </c>
    </row>
    <row r="973" spans="1:12" ht="15.75" thickBot="1" x14ac:dyDescent="0.3"/>
    <row r="974" spans="1:12" x14ac:dyDescent="0.25">
      <c r="A974" s="18"/>
      <c r="B974" s="43" t="s">
        <v>0</v>
      </c>
      <c r="C974" s="44">
        <v>71.94</v>
      </c>
      <c r="D974" s="19"/>
      <c r="E974" s="19"/>
      <c r="F974" s="19"/>
      <c r="G974" s="19"/>
      <c r="H974" s="19"/>
      <c r="I974" s="19"/>
      <c r="J974" s="19"/>
      <c r="K974" s="19"/>
      <c r="L974" s="20"/>
    </row>
    <row r="975" spans="1:12" x14ac:dyDescent="0.25">
      <c r="A975" s="37" t="s">
        <v>147</v>
      </c>
      <c r="B975" s="30" t="s">
        <v>183</v>
      </c>
      <c r="C975" s="30" t="s">
        <v>185</v>
      </c>
      <c r="D975" s="17"/>
      <c r="E975" s="17"/>
      <c r="F975" s="17"/>
      <c r="G975" s="17"/>
      <c r="H975" s="17"/>
      <c r="I975" s="17"/>
      <c r="J975" s="17"/>
      <c r="K975" s="17"/>
      <c r="L975" s="36"/>
    </row>
    <row r="976" spans="1:12" x14ac:dyDescent="0.25">
      <c r="A976" s="37" t="s">
        <v>1</v>
      </c>
      <c r="B976" s="30">
        <v>12</v>
      </c>
      <c r="C976" s="30">
        <v>12</v>
      </c>
      <c r="D976" s="17"/>
      <c r="E976" s="17"/>
      <c r="F976" s="17"/>
      <c r="G976" s="17"/>
      <c r="H976" s="17"/>
      <c r="I976" s="17"/>
      <c r="J976" s="17"/>
      <c r="K976" s="17"/>
      <c r="L976" s="36"/>
    </row>
    <row r="977" spans="1:12" x14ac:dyDescent="0.25">
      <c r="A977" s="35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36"/>
    </row>
    <row r="978" spans="1:12" x14ac:dyDescent="0.25">
      <c r="A978" s="35"/>
      <c r="B978" s="28" t="s">
        <v>3</v>
      </c>
      <c r="C978" s="17">
        <v>4</v>
      </c>
      <c r="D978" s="17">
        <v>6</v>
      </c>
      <c r="E978" s="17">
        <v>9</v>
      </c>
      <c r="F978" s="17">
        <v>11</v>
      </c>
      <c r="G978" s="17">
        <v>14</v>
      </c>
      <c r="H978" s="17">
        <v>16</v>
      </c>
      <c r="I978" s="17">
        <v>19</v>
      </c>
      <c r="J978" s="17">
        <v>21</v>
      </c>
      <c r="K978" s="17">
        <v>23</v>
      </c>
      <c r="L978" s="36" t="s">
        <v>4</v>
      </c>
    </row>
    <row r="979" spans="1:12" x14ac:dyDescent="0.25">
      <c r="A979" s="35" t="s">
        <v>37</v>
      </c>
      <c r="B979" s="28" t="s">
        <v>2</v>
      </c>
      <c r="C979" s="31">
        <v>0.2</v>
      </c>
      <c r="D979" s="31">
        <v>0.3</v>
      </c>
      <c r="E979" s="31">
        <v>0.4</v>
      </c>
      <c r="F979" s="31">
        <v>0.5</v>
      </c>
      <c r="G979" s="31">
        <v>0.6</v>
      </c>
      <c r="H979" s="31">
        <v>0.7</v>
      </c>
      <c r="I979" s="31">
        <v>0.8</v>
      </c>
      <c r="J979" s="31">
        <v>1</v>
      </c>
      <c r="K979" s="31">
        <v>1.1000000000000001</v>
      </c>
      <c r="L979" s="39">
        <v>1.3</v>
      </c>
    </row>
    <row r="980" spans="1:12" ht="18.75" x14ac:dyDescent="0.3">
      <c r="A980" s="35"/>
      <c r="B980" s="28" t="s">
        <v>7</v>
      </c>
      <c r="C980" s="32">
        <v>0.1</v>
      </c>
      <c r="D980" s="31">
        <v>0.2</v>
      </c>
      <c r="E980" s="31">
        <v>0.4</v>
      </c>
      <c r="F980" s="31">
        <v>0.8</v>
      </c>
      <c r="G980" s="31"/>
      <c r="H980" s="31"/>
      <c r="I980" s="31"/>
      <c r="J980" s="31"/>
      <c r="K980" s="31"/>
      <c r="L980" s="39"/>
    </row>
    <row r="981" spans="1:12" x14ac:dyDescent="0.25">
      <c r="A981" s="35" t="s">
        <v>103</v>
      </c>
      <c r="B981" s="17" t="s">
        <v>5</v>
      </c>
      <c r="C981" s="17">
        <f>(('NO TOCAR'!$B$9*$C$974)*12)</f>
        <v>318376.97489813529</v>
      </c>
      <c r="D981" s="17">
        <f>(('NO TOCAR'!$B$9*$C$974)*12)</f>
        <v>318376.97489813529</v>
      </c>
      <c r="E981" s="17">
        <f>(('NO TOCAR'!$B$9*$C$974)*12)</f>
        <v>318376.97489813529</v>
      </c>
      <c r="F981" s="17">
        <f>(('NO TOCAR'!$B$9*$C$974)*12)</f>
        <v>318376.97489813529</v>
      </c>
      <c r="G981" s="17">
        <f>(('NO TOCAR'!$B$9*$C$974)*12)</f>
        <v>318376.97489813529</v>
      </c>
      <c r="H981" s="17">
        <f>(('NO TOCAR'!$B$9*$C$974)*12)</f>
        <v>318376.97489813529</v>
      </c>
      <c r="I981" s="17">
        <f>(('NO TOCAR'!$B$9*$C$974)*12)</f>
        <v>318376.97489813529</v>
      </c>
      <c r="J981" s="17">
        <f>(('NO TOCAR'!$B$9*$C$974)*12)</f>
        <v>318376.97489813529</v>
      </c>
      <c r="K981" s="17">
        <f>(('NO TOCAR'!$B$9*$C$974)*12)</f>
        <v>318376.97489813529</v>
      </c>
      <c r="L981" s="36">
        <f>(('NO TOCAR'!$B$9*$C$974)*12)</f>
        <v>318376.97489813529</v>
      </c>
    </row>
    <row r="982" spans="1:12" x14ac:dyDescent="0.25">
      <c r="A982" s="35" t="s">
        <v>184</v>
      </c>
      <c r="B982" s="17" t="s">
        <v>6</v>
      </c>
      <c r="C982" s="17">
        <f>C981*C979</f>
        <v>63675.394979627061</v>
      </c>
      <c r="D982" s="17">
        <f>D981*D979</f>
        <v>95513.092469440584</v>
      </c>
      <c r="E982" s="17">
        <f t="shared" ref="E982:L982" si="324">E981*E979</f>
        <v>127350.78995925412</v>
      </c>
      <c r="F982" s="17">
        <f t="shared" si="324"/>
        <v>159188.48744906764</v>
      </c>
      <c r="G982" s="17">
        <f t="shared" si="324"/>
        <v>191026.18493888117</v>
      </c>
      <c r="H982" s="17">
        <f t="shared" si="324"/>
        <v>222863.88242869469</v>
      </c>
      <c r="I982" s="17">
        <f t="shared" si="324"/>
        <v>254701.57991850824</v>
      </c>
      <c r="J982" s="17">
        <f t="shared" si="324"/>
        <v>318376.97489813529</v>
      </c>
      <c r="K982" s="17">
        <f t="shared" si="324"/>
        <v>350214.67238794884</v>
      </c>
      <c r="L982" s="36">
        <f t="shared" si="324"/>
        <v>413890.06736757589</v>
      </c>
    </row>
    <row r="983" spans="1:12" x14ac:dyDescent="0.25">
      <c r="A983" s="35"/>
      <c r="B983" s="17" t="s">
        <v>7</v>
      </c>
      <c r="C983" s="17">
        <f>C981*$C$8</f>
        <v>31837.69748981353</v>
      </c>
      <c r="D983" s="17">
        <f t="shared" ref="D983:L983" si="325">D981*$C$8</f>
        <v>31837.69748981353</v>
      </c>
      <c r="E983" s="17">
        <f t="shared" si="325"/>
        <v>31837.69748981353</v>
      </c>
      <c r="F983" s="17">
        <f t="shared" si="325"/>
        <v>31837.69748981353</v>
      </c>
      <c r="G983" s="17">
        <f t="shared" si="325"/>
        <v>31837.69748981353</v>
      </c>
      <c r="H983" s="17">
        <f t="shared" si="325"/>
        <v>31837.69748981353</v>
      </c>
      <c r="I983" s="17">
        <f t="shared" si="325"/>
        <v>31837.69748981353</v>
      </c>
      <c r="J983" s="17">
        <f t="shared" si="325"/>
        <v>31837.69748981353</v>
      </c>
      <c r="K983" s="17">
        <f t="shared" si="325"/>
        <v>31837.69748981353</v>
      </c>
      <c r="L983" s="36">
        <f t="shared" si="325"/>
        <v>31837.69748981353</v>
      </c>
    </row>
    <row r="984" spans="1:12" x14ac:dyDescent="0.25">
      <c r="A984" s="35"/>
      <c r="B984" s="17" t="s">
        <v>8</v>
      </c>
      <c r="C984" s="17">
        <f>('NO TOCAR'!$B$11/18)*12</f>
        <v>158523.52934399998</v>
      </c>
      <c r="D984" s="17">
        <f>C984+'NO TOCAR'!$D$13</f>
        <v>165729.14211839999</v>
      </c>
      <c r="E984" s="17">
        <f>D984+'NO TOCAR'!$D$13</f>
        <v>172934.7548928</v>
      </c>
      <c r="F984" s="17">
        <f>E984+'NO TOCAR'!$D$13</f>
        <v>180140.36766720001</v>
      </c>
      <c r="G984" s="17">
        <f>F984+'NO TOCAR'!$D$13</f>
        <v>187345.98044160003</v>
      </c>
      <c r="H984" s="17">
        <f>G984+'NO TOCAR'!$D$13</f>
        <v>194551.59321600004</v>
      </c>
      <c r="I984" s="17">
        <f>H984+'NO TOCAR'!$D$13</f>
        <v>201757.20599040005</v>
      </c>
      <c r="J984" s="17">
        <f>I984+'NO TOCAR'!$D$13+'NO TOCAR'!$D$13</f>
        <v>216168.43153920007</v>
      </c>
      <c r="K984" s="17">
        <f>J984+'NO TOCAR'!$D$13</f>
        <v>223374.04431360008</v>
      </c>
      <c r="L984" s="17">
        <f>K984+'NO TOCAR'!$D$13+'NO TOCAR'!$D$13</f>
        <v>237785.26986240011</v>
      </c>
    </row>
    <row r="985" spans="1:12" x14ac:dyDescent="0.25">
      <c r="A985" s="35"/>
      <c r="B985" s="17" t="s">
        <v>9</v>
      </c>
      <c r="C985" s="17">
        <f>(C984+C983+C982+C981)*$E$8</f>
        <v>228965.43868463035</v>
      </c>
      <c r="D985" s="17">
        <f t="shared" ref="D985:L985" si="326">(D984+D983+D982+D981)*$E$8</f>
        <v>244582.76279031578</v>
      </c>
      <c r="E985" s="17">
        <f t="shared" si="326"/>
        <v>260200.08689600119</v>
      </c>
      <c r="F985" s="17">
        <f t="shared" si="326"/>
        <v>275817.41100168659</v>
      </c>
      <c r="G985" s="17">
        <f t="shared" si="326"/>
        <v>291434.73510737199</v>
      </c>
      <c r="H985" s="17">
        <f t="shared" si="326"/>
        <v>307052.05921305745</v>
      </c>
      <c r="I985" s="17">
        <f t="shared" si="326"/>
        <v>322669.38331874285</v>
      </c>
      <c r="J985" s="17">
        <f t="shared" si="326"/>
        <v>353904.03153011366</v>
      </c>
      <c r="K985" s="17">
        <f t="shared" si="326"/>
        <v>369521.35563579912</v>
      </c>
      <c r="L985" s="36">
        <f t="shared" si="326"/>
        <v>400756.00384716992</v>
      </c>
    </row>
    <row r="986" spans="1:12" x14ac:dyDescent="0.25">
      <c r="A986" s="35"/>
      <c r="B986" s="17" t="s">
        <v>10</v>
      </c>
      <c r="C986" s="17">
        <f>'NO TOCAR'!$E$4</f>
        <v>16450</v>
      </c>
      <c r="D986" s="17">
        <f>'NO TOCAR'!$E$4</f>
        <v>16450</v>
      </c>
      <c r="E986" s="17">
        <f>'NO TOCAR'!$E$4</f>
        <v>16450</v>
      </c>
      <c r="F986" s="17">
        <f>'NO TOCAR'!$E$4</f>
        <v>16450</v>
      </c>
      <c r="G986" s="17">
        <f>'NO TOCAR'!$E$4</f>
        <v>16450</v>
      </c>
      <c r="H986" s="17">
        <f>'NO TOCAR'!$E$4</f>
        <v>16450</v>
      </c>
      <c r="I986" s="17">
        <f>'NO TOCAR'!$E$4</f>
        <v>16450</v>
      </c>
      <c r="J986" s="17">
        <f>'NO TOCAR'!$E$4</f>
        <v>16450</v>
      </c>
      <c r="K986" s="17">
        <f>'NO TOCAR'!$E$4</f>
        <v>16450</v>
      </c>
      <c r="L986" s="36">
        <f>'NO TOCAR'!$E$4</f>
        <v>16450</v>
      </c>
    </row>
    <row r="987" spans="1:12" x14ac:dyDescent="0.25">
      <c r="A987" s="35"/>
      <c r="B987" s="17" t="s">
        <v>11</v>
      </c>
      <c r="C987" s="17">
        <f>'NO TOCAR'!$B$15</f>
        <v>26911.909727999999</v>
      </c>
      <c r="D987" s="17">
        <f>'NO TOCAR'!$B$15</f>
        <v>26911.909727999999</v>
      </c>
      <c r="E987" s="17">
        <f>'NO TOCAR'!$B$15</f>
        <v>26911.909727999999</v>
      </c>
      <c r="F987" s="17">
        <f>'NO TOCAR'!$B$15</f>
        <v>26911.909727999999</v>
      </c>
      <c r="G987" s="17">
        <f>'NO TOCAR'!$B$15</f>
        <v>26911.909727999999</v>
      </c>
      <c r="H987" s="17">
        <f>'NO TOCAR'!$B$15</f>
        <v>26911.909727999999</v>
      </c>
      <c r="I987" s="17">
        <f>'NO TOCAR'!$B$15</f>
        <v>26911.909727999999</v>
      </c>
      <c r="J987" s="17">
        <f>'NO TOCAR'!$B$15</f>
        <v>26911.909727999999</v>
      </c>
      <c r="K987" s="17">
        <f>'NO TOCAR'!$B$15</f>
        <v>26911.909727999999</v>
      </c>
      <c r="L987" s="36">
        <f>'NO TOCAR'!$B$15</f>
        <v>26911.909727999999</v>
      </c>
    </row>
    <row r="988" spans="1:12" x14ac:dyDescent="0.25">
      <c r="A988" s="35"/>
      <c r="B988" s="17" t="s">
        <v>12</v>
      </c>
      <c r="C988" s="17">
        <f>'NO TOCAR'!$F$4</f>
        <v>6397.22</v>
      </c>
      <c r="D988" s="17">
        <f>'NO TOCAR'!$F$4</f>
        <v>6397.22</v>
      </c>
      <c r="E988" s="17">
        <f>'NO TOCAR'!$F$4</f>
        <v>6397.22</v>
      </c>
      <c r="F988" s="17">
        <f>'NO TOCAR'!$F$4</f>
        <v>6397.22</v>
      </c>
      <c r="G988" s="17">
        <f>'NO TOCAR'!$F$4</f>
        <v>6397.22</v>
      </c>
      <c r="H988" s="17">
        <f>'NO TOCAR'!$F$4</f>
        <v>6397.22</v>
      </c>
      <c r="I988" s="17">
        <f>'NO TOCAR'!$F$4</f>
        <v>6397.22</v>
      </c>
      <c r="J988" s="17">
        <f>'NO TOCAR'!$F$4</f>
        <v>6397.22</v>
      </c>
      <c r="K988" s="17">
        <f>'NO TOCAR'!$F$4</f>
        <v>6397.22</v>
      </c>
      <c r="L988" s="36">
        <f>'NO TOCAR'!$F$4</f>
        <v>6397.22</v>
      </c>
    </row>
    <row r="989" spans="1:12" x14ac:dyDescent="0.25">
      <c r="A989" s="35"/>
      <c r="B989" s="17" t="s">
        <v>13</v>
      </c>
      <c r="C989" s="17">
        <f>('NO TOCAR'!$B$17/18)*12</f>
        <v>87955.789056000009</v>
      </c>
      <c r="D989" s="17">
        <f>('NO TOCAR'!$D$17/18)*12</f>
        <v>40838.779007999998</v>
      </c>
      <c r="E989" s="17">
        <f>('NO TOCAR'!$F$17/18)*12</f>
        <v>27148.262783999999</v>
      </c>
      <c r="F989" s="17"/>
      <c r="G989" s="17"/>
      <c r="H989" s="17"/>
      <c r="I989" s="17"/>
      <c r="J989" s="17"/>
      <c r="K989" s="17"/>
      <c r="L989" s="36"/>
    </row>
    <row r="990" spans="1:12" x14ac:dyDescent="0.25">
      <c r="A990" s="35"/>
      <c r="B990" s="17" t="s">
        <v>14</v>
      </c>
      <c r="C990" s="17">
        <f>'NO TOCAR'!$E$5</f>
        <v>12250</v>
      </c>
      <c r="D990" s="17">
        <f>'NO TOCAR'!$E$5</f>
        <v>12250</v>
      </c>
      <c r="E990" s="17">
        <f>'NO TOCAR'!$E$5</f>
        <v>12250</v>
      </c>
      <c r="F990" s="17">
        <f>'NO TOCAR'!$E$5</f>
        <v>12250</v>
      </c>
      <c r="G990" s="17">
        <f>'NO TOCAR'!$E$5</f>
        <v>12250</v>
      </c>
      <c r="H990" s="17">
        <f>'NO TOCAR'!$E$5</f>
        <v>12250</v>
      </c>
      <c r="I990" s="17">
        <f>'NO TOCAR'!$E$5</f>
        <v>12250</v>
      </c>
      <c r="J990" s="17">
        <f>'NO TOCAR'!$E$5</f>
        <v>12250</v>
      </c>
      <c r="K990" s="17">
        <f>'NO TOCAR'!$E$5</f>
        <v>12250</v>
      </c>
      <c r="L990" s="36">
        <f>'NO TOCAR'!$E$5</f>
        <v>12250</v>
      </c>
    </row>
    <row r="991" spans="1:12" x14ac:dyDescent="0.25">
      <c r="A991" s="35"/>
      <c r="B991" s="17" t="s">
        <v>15</v>
      </c>
      <c r="C991" s="17">
        <f>'NO TOCAR'!$B$19</f>
        <v>14429.372854400001</v>
      </c>
      <c r="D991" s="17">
        <f>'NO TOCAR'!$B$19</f>
        <v>14429.372854400001</v>
      </c>
      <c r="E991" s="17">
        <f>'NO TOCAR'!$B$19</f>
        <v>14429.372854400001</v>
      </c>
      <c r="F991" s="17">
        <f>'NO TOCAR'!$B$19</f>
        <v>14429.372854400001</v>
      </c>
      <c r="G991" s="17">
        <f>'NO TOCAR'!$B$19</f>
        <v>14429.372854400001</v>
      </c>
      <c r="H991" s="17">
        <f>'NO TOCAR'!$B$19</f>
        <v>14429.372854400001</v>
      </c>
      <c r="I991" s="17">
        <f>'NO TOCAR'!$B$19</f>
        <v>14429.372854400001</v>
      </c>
      <c r="J991" s="17">
        <f>'NO TOCAR'!$B$19</f>
        <v>14429.372854400001</v>
      </c>
      <c r="K991" s="17">
        <f>'NO TOCAR'!$B$19</f>
        <v>14429.372854400001</v>
      </c>
      <c r="L991" s="36">
        <f>'NO TOCAR'!$B$19</f>
        <v>14429.372854400001</v>
      </c>
    </row>
    <row r="992" spans="1:12" x14ac:dyDescent="0.25">
      <c r="A992" s="35"/>
      <c r="B992" s="17" t="s">
        <v>16</v>
      </c>
      <c r="C992" s="17">
        <f>'NO TOCAR'!$B$21</f>
        <v>72852.823583999998</v>
      </c>
      <c r="D992" s="17">
        <f>'NO TOCAR'!$B$21</f>
        <v>72852.823583999998</v>
      </c>
      <c r="E992" s="17">
        <f>'NO TOCAR'!$B$21</f>
        <v>72852.823583999998</v>
      </c>
      <c r="F992" s="17">
        <f>'NO TOCAR'!$B$21</f>
        <v>72852.823583999998</v>
      </c>
      <c r="G992" s="17">
        <f>'NO TOCAR'!$B$21</f>
        <v>72852.823583999998</v>
      </c>
      <c r="H992" s="17">
        <f>'NO TOCAR'!$B$21</f>
        <v>72852.823583999998</v>
      </c>
      <c r="I992" s="17">
        <f>'NO TOCAR'!$B$21</f>
        <v>72852.823583999998</v>
      </c>
      <c r="J992" s="17">
        <f>'NO TOCAR'!$B$21</f>
        <v>72852.823583999998</v>
      </c>
      <c r="K992" s="17">
        <f>'NO TOCAR'!$B$21</f>
        <v>72852.823583999998</v>
      </c>
      <c r="L992" s="36">
        <f>'NO TOCAR'!$B$21</f>
        <v>72852.823583999998</v>
      </c>
    </row>
    <row r="993" spans="1:12" x14ac:dyDescent="0.25">
      <c r="A993" s="35"/>
      <c r="B993" s="33" t="s">
        <v>17</v>
      </c>
      <c r="C993" s="33">
        <f>SUM(C981:C992)</f>
        <v>1038626.1506186061</v>
      </c>
      <c r="D993" s="33">
        <f t="shared" ref="D993:L993" si="327">SUM(D981:D992)</f>
        <v>1046169.7749405052</v>
      </c>
      <c r="E993" s="33">
        <f t="shared" si="327"/>
        <v>1087139.8930864041</v>
      </c>
      <c r="F993" s="33">
        <f t="shared" si="327"/>
        <v>1114652.2646723031</v>
      </c>
      <c r="G993" s="33">
        <f t="shared" si="327"/>
        <v>1169312.8990422022</v>
      </c>
      <c r="H993" s="33">
        <f t="shared" si="327"/>
        <v>1223973.5334121007</v>
      </c>
      <c r="I993" s="33">
        <f t="shared" si="327"/>
        <v>1278634.1677819998</v>
      </c>
      <c r="J993" s="33">
        <f t="shared" si="327"/>
        <v>1387955.4365217979</v>
      </c>
      <c r="K993" s="33">
        <f t="shared" si="327"/>
        <v>1442616.0708916965</v>
      </c>
      <c r="L993" s="40">
        <f t="shared" si="327"/>
        <v>1551937.3396314946</v>
      </c>
    </row>
    <row r="994" spans="1:12" x14ac:dyDescent="0.25">
      <c r="A994" s="35"/>
      <c r="B994" s="17" t="s">
        <v>18</v>
      </c>
      <c r="C994" s="17">
        <f>(C989+C988+C987+C986+C985+C984+C983+C982+C981)*21%</f>
        <v>197209.73037784331</v>
      </c>
      <c r="D994" s="17">
        <f t="shared" ref="D994:L994" si="328">(D989+D988+D987+D986+D985+D984+D983+D982+D981)*21%</f>
        <v>198793.89148544209</v>
      </c>
      <c r="E994" s="17">
        <f t="shared" si="328"/>
        <v>207397.61629608084</v>
      </c>
      <c r="F994" s="17">
        <f t="shared" si="328"/>
        <v>213175.21432911966</v>
      </c>
      <c r="G994" s="17">
        <f t="shared" si="328"/>
        <v>224653.94754679842</v>
      </c>
      <c r="H994" s="17">
        <f t="shared" si="328"/>
        <v>236132.68076447718</v>
      </c>
      <c r="I994" s="17">
        <f t="shared" si="328"/>
        <v>247611.41398215599</v>
      </c>
      <c r="J994" s="17">
        <f t="shared" si="328"/>
        <v>270568.88041751354</v>
      </c>
      <c r="K994" s="17">
        <f t="shared" si="328"/>
        <v>282047.61363519233</v>
      </c>
      <c r="L994" s="36">
        <f t="shared" si="328"/>
        <v>305005.08007054991</v>
      </c>
    </row>
    <row r="995" spans="1:12" x14ac:dyDescent="0.25">
      <c r="A995" s="35"/>
      <c r="B995" s="17" t="s">
        <v>19</v>
      </c>
      <c r="C995" s="17">
        <f>(C989+C988+C987+C986+C985+C984+C983+C982+C981)*7%</f>
        <v>65736.576792614447</v>
      </c>
      <c r="D995" s="17">
        <f t="shared" ref="D995:L995" si="329">(D989+D988+D987+D986+D985+D984+D983+D982+D981)*7%</f>
        <v>66264.630495147372</v>
      </c>
      <c r="E995" s="17">
        <f t="shared" si="329"/>
        <v>69132.538765360296</v>
      </c>
      <c r="F995" s="17">
        <f t="shared" si="329"/>
        <v>71058.404776373223</v>
      </c>
      <c r="G995" s="17">
        <f t="shared" si="329"/>
        <v>74884.649182266148</v>
      </c>
      <c r="H995" s="17">
        <f t="shared" si="329"/>
        <v>78710.893588159073</v>
      </c>
      <c r="I995" s="17">
        <f t="shared" si="329"/>
        <v>82537.137994051998</v>
      </c>
      <c r="J995" s="17">
        <f t="shared" si="329"/>
        <v>90189.626805837863</v>
      </c>
      <c r="K995" s="17">
        <f t="shared" si="329"/>
        <v>94015.871211730788</v>
      </c>
      <c r="L995" s="36">
        <f t="shared" si="329"/>
        <v>101668.36002351664</v>
      </c>
    </row>
    <row r="996" spans="1:12" x14ac:dyDescent="0.25">
      <c r="A996" s="35"/>
      <c r="B996" s="17" t="s">
        <v>20</v>
      </c>
      <c r="C996" s="17">
        <f>'NO TOCAR'!$B$22</f>
        <v>1429.82</v>
      </c>
      <c r="D996" s="17">
        <f>'NO TOCAR'!$B$22</f>
        <v>1429.82</v>
      </c>
      <c r="E996" s="17">
        <f>'NO TOCAR'!$B$22</f>
        <v>1429.82</v>
      </c>
      <c r="F996" s="17">
        <f>'NO TOCAR'!$B$22</f>
        <v>1429.82</v>
      </c>
      <c r="G996" s="17">
        <f>'NO TOCAR'!$B$22</f>
        <v>1429.82</v>
      </c>
      <c r="H996" s="17">
        <f>'NO TOCAR'!$B$22</f>
        <v>1429.82</v>
      </c>
      <c r="I996" s="17">
        <f>'NO TOCAR'!$B$22</f>
        <v>1429.82</v>
      </c>
      <c r="J996" s="17">
        <f>'NO TOCAR'!$B$22</f>
        <v>1429.82</v>
      </c>
      <c r="K996" s="17">
        <f>'NO TOCAR'!$B$22</f>
        <v>1429.82</v>
      </c>
      <c r="L996" s="36">
        <f>'NO TOCAR'!$B$22</f>
        <v>1429.82</v>
      </c>
    </row>
    <row r="997" spans="1:12" x14ac:dyDescent="0.25">
      <c r="A997" s="35"/>
      <c r="B997" s="17" t="s">
        <v>220</v>
      </c>
      <c r="C997" s="17">
        <f>(C981+C982+C983+C984+C985+C986+C987+C988+C989)*1%</f>
        <v>9390.9395418020613</v>
      </c>
      <c r="D997" s="17">
        <f t="shared" ref="D997:L997" si="330">(D981+D982+D983+D984+D985+D986+D987+D988+D989)*1%</f>
        <v>9466.3757850210513</v>
      </c>
      <c r="E997" s="17">
        <f t="shared" si="330"/>
        <v>9876.0769664800409</v>
      </c>
      <c r="F997" s="17">
        <f t="shared" si="330"/>
        <v>10151.200682339031</v>
      </c>
      <c r="G997" s="17">
        <f t="shared" si="330"/>
        <v>10697.807026038021</v>
      </c>
      <c r="H997" s="17">
        <f t="shared" si="330"/>
        <v>11244.413369737009</v>
      </c>
      <c r="I997" s="17">
        <f t="shared" si="330"/>
        <v>11791.019713436001</v>
      </c>
      <c r="J997" s="17">
        <f t="shared" si="330"/>
        <v>12884.232400833978</v>
      </c>
      <c r="K997" s="17">
        <f t="shared" si="330"/>
        <v>13430.838744532966</v>
      </c>
      <c r="L997" s="17">
        <f t="shared" si="330"/>
        <v>14524.051431930948</v>
      </c>
    </row>
    <row r="998" spans="1:12" x14ac:dyDescent="0.25">
      <c r="A998" s="35"/>
      <c r="B998" s="33" t="s">
        <v>22</v>
      </c>
      <c r="C998" s="33">
        <f>SUM(C994:C997)</f>
        <v>273767.06671225984</v>
      </c>
      <c r="D998" s="33">
        <f t="shared" ref="D998:L998" si="331">SUM(D994:D997)</f>
        <v>275954.71776561055</v>
      </c>
      <c r="E998" s="33">
        <f t="shared" si="331"/>
        <v>287836.05202792119</v>
      </c>
      <c r="F998" s="33">
        <f t="shared" si="331"/>
        <v>295814.63978783193</v>
      </c>
      <c r="G998" s="33">
        <f t="shared" si="331"/>
        <v>311666.2237551026</v>
      </c>
      <c r="H998" s="33">
        <f t="shared" si="331"/>
        <v>327517.80772237323</v>
      </c>
      <c r="I998" s="33">
        <f t="shared" si="331"/>
        <v>343369.39168964402</v>
      </c>
      <c r="J998" s="33">
        <f t="shared" si="331"/>
        <v>375072.55962418538</v>
      </c>
      <c r="K998" s="33">
        <f t="shared" si="331"/>
        <v>390924.14359145612</v>
      </c>
      <c r="L998" s="33">
        <f t="shared" si="331"/>
        <v>422627.31152599753</v>
      </c>
    </row>
    <row r="999" spans="1:12" x14ac:dyDescent="0.25">
      <c r="A999" s="35"/>
      <c r="B999" s="50" t="s">
        <v>21</v>
      </c>
      <c r="C999" s="50">
        <f>C993-C998</f>
        <v>764859.08390634623</v>
      </c>
      <c r="D999" s="50">
        <f t="shared" ref="D999:L999" si="332">D993-D998</f>
        <v>770215.05717489461</v>
      </c>
      <c r="E999" s="50">
        <f t="shared" si="332"/>
        <v>799303.84105848288</v>
      </c>
      <c r="F999" s="50">
        <f t="shared" si="332"/>
        <v>818837.62488447118</v>
      </c>
      <c r="G999" s="50">
        <f t="shared" si="332"/>
        <v>857646.67528709956</v>
      </c>
      <c r="H999" s="50">
        <f t="shared" si="332"/>
        <v>896455.72568972758</v>
      </c>
      <c r="I999" s="50">
        <f t="shared" si="332"/>
        <v>935264.77609235584</v>
      </c>
      <c r="J999" s="50">
        <f t="shared" si="332"/>
        <v>1012882.8768976126</v>
      </c>
      <c r="K999" s="50">
        <f t="shared" si="332"/>
        <v>1051691.9273002404</v>
      </c>
      <c r="L999" s="51">
        <f t="shared" si="332"/>
        <v>1129310.0281054971</v>
      </c>
    </row>
    <row r="1000" spans="1:12" x14ac:dyDescent="0.25">
      <c r="A1000" s="35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36"/>
    </row>
    <row r="1001" spans="1:12" x14ac:dyDescent="0.25">
      <c r="A1001" s="35"/>
      <c r="B1001" s="28" t="s">
        <v>0</v>
      </c>
      <c r="C1001" s="29">
        <v>71.94</v>
      </c>
      <c r="D1001" s="17"/>
      <c r="E1001" s="17"/>
      <c r="F1001" s="17"/>
      <c r="G1001" s="17"/>
      <c r="H1001" s="17"/>
      <c r="I1001" s="17"/>
      <c r="J1001" s="17"/>
      <c r="K1001" s="17"/>
      <c r="L1001" s="36"/>
    </row>
    <row r="1002" spans="1:12" x14ac:dyDescent="0.25">
      <c r="A1002" s="37" t="s">
        <v>147</v>
      </c>
      <c r="B1002" s="30" t="s">
        <v>183</v>
      </c>
      <c r="C1002" s="30" t="s">
        <v>185</v>
      </c>
      <c r="D1002" s="17"/>
      <c r="E1002" s="17"/>
      <c r="F1002" s="17"/>
      <c r="G1002" s="17"/>
      <c r="H1002" s="17"/>
      <c r="I1002" s="17"/>
      <c r="J1002" s="17"/>
      <c r="K1002" s="17"/>
      <c r="L1002" s="36"/>
    </row>
    <row r="1003" spans="1:12" x14ac:dyDescent="0.25">
      <c r="A1003" s="37" t="s">
        <v>1</v>
      </c>
      <c r="B1003" s="30">
        <v>12</v>
      </c>
      <c r="C1003" s="30">
        <v>12</v>
      </c>
      <c r="D1003" s="17"/>
      <c r="E1003" s="17"/>
      <c r="F1003" s="17"/>
      <c r="G1003" s="17"/>
      <c r="H1003" s="17"/>
      <c r="I1003" s="17"/>
      <c r="J1003" s="17"/>
      <c r="K1003" s="17"/>
      <c r="L1003" s="36"/>
    </row>
    <row r="1004" spans="1:12" x14ac:dyDescent="0.25">
      <c r="A1004" s="35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36"/>
    </row>
    <row r="1005" spans="1:12" x14ac:dyDescent="0.25">
      <c r="A1005" s="35"/>
      <c r="B1005" s="28" t="s">
        <v>3</v>
      </c>
      <c r="C1005" s="17">
        <v>4</v>
      </c>
      <c r="D1005" s="17">
        <v>6</v>
      </c>
      <c r="E1005" s="17">
        <v>9</v>
      </c>
      <c r="F1005" s="17">
        <v>11</v>
      </c>
      <c r="G1005" s="17">
        <v>14</v>
      </c>
      <c r="H1005" s="17">
        <v>16</v>
      </c>
      <c r="I1005" s="17">
        <v>19</v>
      </c>
      <c r="J1005" s="17">
        <v>21</v>
      </c>
      <c r="K1005" s="17">
        <v>23</v>
      </c>
      <c r="L1005" s="36" t="s">
        <v>4</v>
      </c>
    </row>
    <row r="1006" spans="1:12" x14ac:dyDescent="0.25">
      <c r="A1006" s="35" t="s">
        <v>54</v>
      </c>
      <c r="B1006" s="28" t="s">
        <v>2</v>
      </c>
      <c r="C1006" s="31">
        <v>0.2</v>
      </c>
      <c r="D1006" s="31">
        <v>0.3</v>
      </c>
      <c r="E1006" s="31">
        <v>0.4</v>
      </c>
      <c r="F1006" s="31">
        <v>0.5</v>
      </c>
      <c r="G1006" s="31">
        <v>0.6</v>
      </c>
      <c r="H1006" s="31">
        <v>0.7</v>
      </c>
      <c r="I1006" s="31">
        <v>0.8</v>
      </c>
      <c r="J1006" s="31">
        <v>1</v>
      </c>
      <c r="K1006" s="31">
        <v>1.1000000000000001</v>
      </c>
      <c r="L1006" s="39">
        <v>1.3</v>
      </c>
    </row>
    <row r="1007" spans="1:12" ht="18.75" x14ac:dyDescent="0.3">
      <c r="A1007" s="35"/>
      <c r="B1007" s="28" t="s">
        <v>7</v>
      </c>
      <c r="C1007" s="31">
        <v>0.1</v>
      </c>
      <c r="D1007" s="32">
        <v>0.2</v>
      </c>
      <c r="E1007" s="31">
        <v>0.4</v>
      </c>
      <c r="F1007" s="31">
        <v>0.8</v>
      </c>
      <c r="G1007" s="31"/>
      <c r="H1007" s="31"/>
      <c r="I1007" s="31"/>
      <c r="J1007" s="31"/>
      <c r="K1007" s="31"/>
      <c r="L1007" s="39"/>
    </row>
    <row r="1008" spans="1:12" x14ac:dyDescent="0.25">
      <c r="A1008" s="35" t="s">
        <v>103</v>
      </c>
      <c r="B1008" s="17" t="s">
        <v>5</v>
      </c>
      <c r="C1008" s="17">
        <f>(('NO TOCAR'!$B$9*$C$1001)*12)</f>
        <v>318376.97489813529</v>
      </c>
      <c r="D1008" s="17">
        <f>(('NO TOCAR'!$B$9*$C$1001)*12)</f>
        <v>318376.97489813529</v>
      </c>
      <c r="E1008" s="17">
        <f>(('NO TOCAR'!$B$9*$C$1001)*12)</f>
        <v>318376.97489813529</v>
      </c>
      <c r="F1008" s="17">
        <f>(('NO TOCAR'!$B$9*$C$1001)*12)</f>
        <v>318376.97489813529</v>
      </c>
      <c r="G1008" s="17">
        <f>(('NO TOCAR'!$B$9*$C$1001)*12)</f>
        <v>318376.97489813529</v>
      </c>
      <c r="H1008" s="17">
        <f>(('NO TOCAR'!$B$9*$C$1001)*12)</f>
        <v>318376.97489813529</v>
      </c>
      <c r="I1008" s="17">
        <f>(('NO TOCAR'!$B$9*$C$1001)*12)</f>
        <v>318376.97489813529</v>
      </c>
      <c r="J1008" s="17">
        <f>(('NO TOCAR'!$B$9*$C$1001)*12)</f>
        <v>318376.97489813529</v>
      </c>
      <c r="K1008" s="17">
        <f>(('NO TOCAR'!$B$9*$C$1001)*12)</f>
        <v>318376.97489813529</v>
      </c>
      <c r="L1008" s="36">
        <f>(('NO TOCAR'!$B$9*$C$1001)*12)</f>
        <v>318376.97489813529</v>
      </c>
    </row>
    <row r="1009" spans="1:12" x14ac:dyDescent="0.25">
      <c r="A1009" s="35" t="s">
        <v>184</v>
      </c>
      <c r="B1009" s="17" t="s">
        <v>6</v>
      </c>
      <c r="C1009" s="17">
        <f>C1008*C1006</f>
        <v>63675.394979627061</v>
      </c>
      <c r="D1009" s="17">
        <f>D1008*D1006</f>
        <v>95513.092469440584</v>
      </c>
      <c r="E1009" s="17">
        <f t="shared" ref="E1009:L1009" si="333">E1008*E1006</f>
        <v>127350.78995925412</v>
      </c>
      <c r="F1009" s="17">
        <f t="shared" si="333"/>
        <v>159188.48744906764</v>
      </c>
      <c r="G1009" s="17">
        <f t="shared" si="333"/>
        <v>191026.18493888117</v>
      </c>
      <c r="H1009" s="17">
        <f t="shared" si="333"/>
        <v>222863.88242869469</v>
      </c>
      <c r="I1009" s="17">
        <f t="shared" si="333"/>
        <v>254701.57991850824</v>
      </c>
      <c r="J1009" s="17">
        <f t="shared" si="333"/>
        <v>318376.97489813529</v>
      </c>
      <c r="K1009" s="17">
        <f t="shared" si="333"/>
        <v>350214.67238794884</v>
      </c>
      <c r="L1009" s="36">
        <f t="shared" si="333"/>
        <v>413890.06736757589</v>
      </c>
    </row>
    <row r="1010" spans="1:12" x14ac:dyDescent="0.25">
      <c r="A1010" s="35"/>
      <c r="B1010" s="17" t="s">
        <v>7</v>
      </c>
      <c r="C1010" s="17">
        <f>C1008*$D$791</f>
        <v>63675.394979627061</v>
      </c>
      <c r="D1010" s="17">
        <f t="shared" ref="D1010:L1010" si="334">D1008*$D$791</f>
        <v>63675.394979627061</v>
      </c>
      <c r="E1010" s="17">
        <f t="shared" si="334"/>
        <v>63675.394979627061</v>
      </c>
      <c r="F1010" s="17">
        <f t="shared" si="334"/>
        <v>63675.394979627061</v>
      </c>
      <c r="G1010" s="17">
        <f t="shared" si="334"/>
        <v>63675.394979627061</v>
      </c>
      <c r="H1010" s="17">
        <f t="shared" si="334"/>
        <v>63675.394979627061</v>
      </c>
      <c r="I1010" s="17">
        <f t="shared" si="334"/>
        <v>63675.394979627061</v>
      </c>
      <c r="J1010" s="17">
        <f t="shared" si="334"/>
        <v>63675.394979627061</v>
      </c>
      <c r="K1010" s="17">
        <f t="shared" si="334"/>
        <v>63675.394979627061</v>
      </c>
      <c r="L1010" s="36">
        <f t="shared" si="334"/>
        <v>63675.394979627061</v>
      </c>
    </row>
    <row r="1011" spans="1:12" x14ac:dyDescent="0.25">
      <c r="A1011" s="35"/>
      <c r="B1011" s="17" t="s">
        <v>8</v>
      </c>
      <c r="C1011" s="17">
        <f>('NO TOCAR'!$B$11/18)*12</f>
        <v>158523.52934399998</v>
      </c>
      <c r="D1011" s="17">
        <f>C1011+'NO TOCAR'!$D$13</f>
        <v>165729.14211839999</v>
      </c>
      <c r="E1011" s="17">
        <f>D1011+'NO TOCAR'!$D$13</f>
        <v>172934.7548928</v>
      </c>
      <c r="F1011" s="17">
        <f>E1011+'NO TOCAR'!$D$13</f>
        <v>180140.36766720001</v>
      </c>
      <c r="G1011" s="17">
        <f>F1011+'NO TOCAR'!$D$13</f>
        <v>187345.98044160003</v>
      </c>
      <c r="H1011" s="17">
        <f>G1011+'NO TOCAR'!$D$13</f>
        <v>194551.59321600004</v>
      </c>
      <c r="I1011" s="17">
        <f>H1011+'NO TOCAR'!$D$13</f>
        <v>201757.20599040005</v>
      </c>
      <c r="J1011" s="17">
        <f>I1011+'NO TOCAR'!$D$13+'NO TOCAR'!$D$13</f>
        <v>216168.43153920007</v>
      </c>
      <c r="K1011" s="17">
        <f>J1011+'NO TOCAR'!$D$13</f>
        <v>223374.04431360008</v>
      </c>
      <c r="L1011" s="17">
        <f>K1011+'NO TOCAR'!$D$13+'NO TOCAR'!$D$13</f>
        <v>237785.26986240011</v>
      </c>
    </row>
    <row r="1012" spans="1:12" x14ac:dyDescent="0.25">
      <c r="A1012" s="35"/>
      <c r="B1012" s="17" t="s">
        <v>9</v>
      </c>
      <c r="C1012" s="17">
        <f>(C1011+C1010+C1009+C1008)*$E$8</f>
        <v>241700.51768055579</v>
      </c>
      <c r="D1012" s="17">
        <f t="shared" ref="D1012:L1012" si="335">(D1011+D1010+D1009+D1008)*$E$8</f>
        <v>257317.84178624116</v>
      </c>
      <c r="E1012" s="17">
        <f t="shared" si="335"/>
        <v>272935.16589192662</v>
      </c>
      <c r="F1012" s="17">
        <f t="shared" si="335"/>
        <v>288552.48999761202</v>
      </c>
      <c r="G1012" s="17">
        <f t="shared" si="335"/>
        <v>304169.81410329742</v>
      </c>
      <c r="H1012" s="17">
        <f t="shared" si="335"/>
        <v>319787.13820898283</v>
      </c>
      <c r="I1012" s="17">
        <f t="shared" si="335"/>
        <v>335404.46231466829</v>
      </c>
      <c r="J1012" s="17">
        <f t="shared" si="335"/>
        <v>366639.11052603909</v>
      </c>
      <c r="K1012" s="17">
        <f t="shared" si="335"/>
        <v>382256.43463172455</v>
      </c>
      <c r="L1012" s="36">
        <f t="shared" si="335"/>
        <v>413491.08284309536</v>
      </c>
    </row>
    <row r="1013" spans="1:12" x14ac:dyDescent="0.25">
      <c r="A1013" s="35"/>
      <c r="B1013" s="17" t="s">
        <v>10</v>
      </c>
      <c r="C1013" s="17">
        <f>'NO TOCAR'!$E$4</f>
        <v>16450</v>
      </c>
      <c r="D1013" s="17">
        <f>'NO TOCAR'!$E$4</f>
        <v>16450</v>
      </c>
      <c r="E1013" s="17">
        <f>'NO TOCAR'!$E$4</f>
        <v>16450</v>
      </c>
      <c r="F1013" s="17">
        <f>'NO TOCAR'!$E$4</f>
        <v>16450</v>
      </c>
      <c r="G1013" s="17">
        <f>'NO TOCAR'!$E$4</f>
        <v>16450</v>
      </c>
      <c r="H1013" s="17">
        <f>'NO TOCAR'!$E$4</f>
        <v>16450</v>
      </c>
      <c r="I1013" s="17">
        <f>'NO TOCAR'!$E$4</f>
        <v>16450</v>
      </c>
      <c r="J1013" s="17">
        <f>'NO TOCAR'!$E$4</f>
        <v>16450</v>
      </c>
      <c r="K1013" s="17">
        <f>'NO TOCAR'!$E$4</f>
        <v>16450</v>
      </c>
      <c r="L1013" s="36">
        <f>'NO TOCAR'!$E$4</f>
        <v>16450</v>
      </c>
    </row>
    <row r="1014" spans="1:12" x14ac:dyDescent="0.25">
      <c r="A1014" s="35"/>
      <c r="B1014" s="17" t="s">
        <v>11</v>
      </c>
      <c r="C1014" s="17">
        <f>'NO TOCAR'!$B$15</f>
        <v>26911.909727999999</v>
      </c>
      <c r="D1014" s="17">
        <f>'NO TOCAR'!$B$15</f>
        <v>26911.909727999999</v>
      </c>
      <c r="E1014" s="17">
        <f>'NO TOCAR'!$B$15</f>
        <v>26911.909727999999</v>
      </c>
      <c r="F1014" s="17">
        <f>'NO TOCAR'!$B$15</f>
        <v>26911.909727999999</v>
      </c>
      <c r="G1014" s="17">
        <f>'NO TOCAR'!$B$15</f>
        <v>26911.909727999999</v>
      </c>
      <c r="H1014" s="17">
        <f>'NO TOCAR'!$B$15</f>
        <v>26911.909727999999</v>
      </c>
      <c r="I1014" s="17">
        <f>'NO TOCAR'!$B$15</f>
        <v>26911.909727999999</v>
      </c>
      <c r="J1014" s="17">
        <f>'NO TOCAR'!$B$15</f>
        <v>26911.909727999999</v>
      </c>
      <c r="K1014" s="17">
        <f>'NO TOCAR'!$B$15</f>
        <v>26911.909727999999</v>
      </c>
      <c r="L1014" s="36">
        <f>'NO TOCAR'!$B$15</f>
        <v>26911.909727999999</v>
      </c>
    </row>
    <row r="1015" spans="1:12" x14ac:dyDescent="0.25">
      <c r="A1015" s="35"/>
      <c r="B1015" s="17" t="s">
        <v>12</v>
      </c>
      <c r="C1015" s="17">
        <f>'NO TOCAR'!$F$4</f>
        <v>6397.22</v>
      </c>
      <c r="D1015" s="17">
        <f>'NO TOCAR'!$F$4</f>
        <v>6397.22</v>
      </c>
      <c r="E1015" s="17">
        <f>'NO TOCAR'!$F$4</f>
        <v>6397.22</v>
      </c>
      <c r="F1015" s="17">
        <f>'NO TOCAR'!$F$4</f>
        <v>6397.22</v>
      </c>
      <c r="G1015" s="17">
        <f>'NO TOCAR'!$F$4</f>
        <v>6397.22</v>
      </c>
      <c r="H1015" s="17">
        <f>'NO TOCAR'!$F$4</f>
        <v>6397.22</v>
      </c>
      <c r="I1015" s="17">
        <f>'NO TOCAR'!$F$4</f>
        <v>6397.22</v>
      </c>
      <c r="J1015" s="17">
        <f>'NO TOCAR'!$F$4</f>
        <v>6397.22</v>
      </c>
      <c r="K1015" s="17">
        <f>'NO TOCAR'!$F$4</f>
        <v>6397.22</v>
      </c>
      <c r="L1015" s="36">
        <f>'NO TOCAR'!$F$4</f>
        <v>6397.22</v>
      </c>
    </row>
    <row r="1016" spans="1:12" x14ac:dyDescent="0.25">
      <c r="A1016" s="35"/>
      <c r="B1016" s="17" t="s">
        <v>13</v>
      </c>
      <c r="C1016" s="17">
        <f>('NO TOCAR'!$B$17/18)*12</f>
        <v>87955.789056000009</v>
      </c>
      <c r="D1016" s="17">
        <f>('NO TOCAR'!$D$17/18)*12</f>
        <v>40838.779007999998</v>
      </c>
      <c r="E1016" s="17">
        <f>('NO TOCAR'!$F$17/18)*12</f>
        <v>27148.262783999999</v>
      </c>
      <c r="F1016" s="17"/>
      <c r="G1016" s="17"/>
      <c r="H1016" s="17"/>
      <c r="I1016" s="17"/>
      <c r="J1016" s="17"/>
      <c r="K1016" s="17"/>
      <c r="L1016" s="36"/>
    </row>
    <row r="1017" spans="1:12" x14ac:dyDescent="0.25">
      <c r="A1017" s="35"/>
      <c r="B1017" s="17" t="s">
        <v>14</v>
      </c>
      <c r="C1017" s="17">
        <f>'NO TOCAR'!$E$5</f>
        <v>12250</v>
      </c>
      <c r="D1017" s="17">
        <f>'NO TOCAR'!$E$5</f>
        <v>12250</v>
      </c>
      <c r="E1017" s="17">
        <f>'NO TOCAR'!$E$5</f>
        <v>12250</v>
      </c>
      <c r="F1017" s="17">
        <f>'NO TOCAR'!$E$5</f>
        <v>12250</v>
      </c>
      <c r="G1017" s="17">
        <f>'NO TOCAR'!$E$5</f>
        <v>12250</v>
      </c>
      <c r="H1017" s="17">
        <f>'NO TOCAR'!$E$5</f>
        <v>12250</v>
      </c>
      <c r="I1017" s="17">
        <f>'NO TOCAR'!$E$5</f>
        <v>12250</v>
      </c>
      <c r="J1017" s="17">
        <f>'NO TOCAR'!$E$5</f>
        <v>12250</v>
      </c>
      <c r="K1017" s="17">
        <f>'NO TOCAR'!$E$5</f>
        <v>12250</v>
      </c>
      <c r="L1017" s="36">
        <f>'NO TOCAR'!$E$5</f>
        <v>12250</v>
      </c>
    </row>
    <row r="1018" spans="1:12" x14ac:dyDescent="0.25">
      <c r="A1018" s="35"/>
      <c r="B1018" s="17" t="s">
        <v>15</v>
      </c>
      <c r="C1018" s="17">
        <f>'NO TOCAR'!$B$19</f>
        <v>14429.372854400001</v>
      </c>
      <c r="D1018" s="17">
        <f>'NO TOCAR'!$B$19</f>
        <v>14429.372854400001</v>
      </c>
      <c r="E1018" s="17">
        <f>'NO TOCAR'!$B$19</f>
        <v>14429.372854400001</v>
      </c>
      <c r="F1018" s="17">
        <f>'NO TOCAR'!$B$19</f>
        <v>14429.372854400001</v>
      </c>
      <c r="G1018" s="17">
        <f>'NO TOCAR'!$B$19</f>
        <v>14429.372854400001</v>
      </c>
      <c r="H1018" s="17">
        <f>'NO TOCAR'!$B$19</f>
        <v>14429.372854400001</v>
      </c>
      <c r="I1018" s="17">
        <f>'NO TOCAR'!$B$19</f>
        <v>14429.372854400001</v>
      </c>
      <c r="J1018" s="17">
        <f>'NO TOCAR'!$B$19</f>
        <v>14429.372854400001</v>
      </c>
      <c r="K1018" s="17">
        <f>'NO TOCAR'!$B$19</f>
        <v>14429.372854400001</v>
      </c>
      <c r="L1018" s="36">
        <f>'NO TOCAR'!$B$19</f>
        <v>14429.372854400001</v>
      </c>
    </row>
    <row r="1019" spans="1:12" x14ac:dyDescent="0.25">
      <c r="A1019" s="35"/>
      <c r="B1019" s="17" t="s">
        <v>16</v>
      </c>
      <c r="C1019" s="17">
        <f>'NO TOCAR'!$B$21</f>
        <v>72852.823583999998</v>
      </c>
      <c r="D1019" s="17">
        <f>'NO TOCAR'!$B$21</f>
        <v>72852.823583999998</v>
      </c>
      <c r="E1019" s="17">
        <f>'NO TOCAR'!$B$21</f>
        <v>72852.823583999998</v>
      </c>
      <c r="F1019" s="17">
        <f>'NO TOCAR'!$B$21</f>
        <v>72852.823583999998</v>
      </c>
      <c r="G1019" s="17">
        <f>'NO TOCAR'!$B$21</f>
        <v>72852.823583999998</v>
      </c>
      <c r="H1019" s="17">
        <f>'NO TOCAR'!$B$21</f>
        <v>72852.823583999998</v>
      </c>
      <c r="I1019" s="17">
        <f>'NO TOCAR'!$B$21</f>
        <v>72852.823583999998</v>
      </c>
      <c r="J1019" s="17">
        <f>'NO TOCAR'!$B$21</f>
        <v>72852.823583999998</v>
      </c>
      <c r="K1019" s="17">
        <f>'NO TOCAR'!$B$21</f>
        <v>72852.823583999998</v>
      </c>
      <c r="L1019" s="36">
        <f>'NO TOCAR'!$B$21</f>
        <v>72852.823583999998</v>
      </c>
    </row>
    <row r="1020" spans="1:12" x14ac:dyDescent="0.25">
      <c r="A1020" s="35"/>
      <c r="B1020" s="33" t="s">
        <v>17</v>
      </c>
      <c r="C1020" s="33">
        <f>SUM(C1008:C1019)</f>
        <v>1083198.9271043451</v>
      </c>
      <c r="D1020" s="33">
        <f t="shared" ref="D1020:L1020" si="336">SUM(D1008:D1019)</f>
        <v>1090742.551426244</v>
      </c>
      <c r="E1020" s="33">
        <f t="shared" si="336"/>
        <v>1131712.6695721429</v>
      </c>
      <c r="F1020" s="33">
        <f t="shared" si="336"/>
        <v>1159225.0411580419</v>
      </c>
      <c r="G1020" s="33">
        <f t="shared" si="336"/>
        <v>1213885.675527941</v>
      </c>
      <c r="H1020" s="33">
        <f t="shared" si="336"/>
        <v>1268546.30989784</v>
      </c>
      <c r="I1020" s="33">
        <f t="shared" si="336"/>
        <v>1323206.9442677386</v>
      </c>
      <c r="J1020" s="33">
        <f t="shared" si="336"/>
        <v>1432528.2130075367</v>
      </c>
      <c r="K1020" s="33">
        <f t="shared" si="336"/>
        <v>1487188.8473774358</v>
      </c>
      <c r="L1020" s="40">
        <f t="shared" si="336"/>
        <v>1596510.1161172334</v>
      </c>
    </row>
    <row r="1021" spans="1:12" x14ac:dyDescent="0.25">
      <c r="A1021" s="35"/>
      <c r="B1021" s="17" t="s">
        <v>18</v>
      </c>
      <c r="C1021" s="17">
        <f>(C1016+C1015+C1014+C1013+C1012+C1011+C1010+C1009+C1008)*21%</f>
        <v>206570.0134398485</v>
      </c>
      <c r="D1021" s="17">
        <f t="shared" ref="D1021:L1021" si="337">(D1016+D1015+D1014+D1013+D1012+D1011+D1010+D1009+D1008)*21%</f>
        <v>208154.17454744727</v>
      </c>
      <c r="E1021" s="17">
        <f t="shared" si="337"/>
        <v>216757.89935808603</v>
      </c>
      <c r="F1021" s="17">
        <f t="shared" si="337"/>
        <v>222535.49739112484</v>
      </c>
      <c r="G1021" s="17">
        <f t="shared" si="337"/>
        <v>234014.23060880357</v>
      </c>
      <c r="H1021" s="17">
        <f t="shared" si="337"/>
        <v>245492.96382648239</v>
      </c>
      <c r="I1021" s="17">
        <f t="shared" si="337"/>
        <v>256971.69704416118</v>
      </c>
      <c r="J1021" s="17">
        <f t="shared" si="337"/>
        <v>279929.16347951873</v>
      </c>
      <c r="K1021" s="17">
        <f t="shared" si="337"/>
        <v>291407.89669719746</v>
      </c>
      <c r="L1021" s="36">
        <f t="shared" si="337"/>
        <v>314365.3631325551</v>
      </c>
    </row>
    <row r="1022" spans="1:12" x14ac:dyDescent="0.25">
      <c r="A1022" s="35"/>
      <c r="B1022" s="17" t="s">
        <v>19</v>
      </c>
      <c r="C1022" s="17">
        <f>(C1016+C1015+C1014+C1013+C1012+C1011+C1010+C1009+C1008)*7%</f>
        <v>68856.671146616165</v>
      </c>
      <c r="D1022" s="17">
        <f t="shared" ref="D1022:L1022" si="338">(D1016+D1015+D1014+D1013+D1012+D1011+D1010+D1009+D1008)*7%</f>
        <v>69384.72484914909</v>
      </c>
      <c r="E1022" s="17">
        <f t="shared" si="338"/>
        <v>72252.633119362014</v>
      </c>
      <c r="F1022" s="17">
        <f t="shared" si="338"/>
        <v>74178.499130374956</v>
      </c>
      <c r="G1022" s="17">
        <f t="shared" si="338"/>
        <v>78004.743536267866</v>
      </c>
      <c r="H1022" s="17">
        <f t="shared" si="338"/>
        <v>81830.987942160806</v>
      </c>
      <c r="I1022" s="17">
        <f t="shared" si="338"/>
        <v>85657.232348053745</v>
      </c>
      <c r="J1022" s="17">
        <f t="shared" si="338"/>
        <v>93309.721159839595</v>
      </c>
      <c r="K1022" s="17">
        <f t="shared" si="338"/>
        <v>97135.965565732506</v>
      </c>
      <c r="L1022" s="36">
        <f t="shared" si="338"/>
        <v>104788.45437751837</v>
      </c>
    </row>
    <row r="1023" spans="1:12" x14ac:dyDescent="0.25">
      <c r="A1023" s="35"/>
      <c r="B1023" s="17" t="s">
        <v>20</v>
      </c>
      <c r="C1023" s="17">
        <f>'NO TOCAR'!$B$22</f>
        <v>1429.82</v>
      </c>
      <c r="D1023" s="17">
        <f>'NO TOCAR'!$B$22</f>
        <v>1429.82</v>
      </c>
      <c r="E1023" s="17">
        <f>'NO TOCAR'!$B$22</f>
        <v>1429.82</v>
      </c>
      <c r="F1023" s="17">
        <f>'NO TOCAR'!$B$22</f>
        <v>1429.82</v>
      </c>
      <c r="G1023" s="17">
        <f>'NO TOCAR'!$B$22</f>
        <v>1429.82</v>
      </c>
      <c r="H1023" s="17">
        <f>'NO TOCAR'!$B$22</f>
        <v>1429.82</v>
      </c>
      <c r="I1023" s="17">
        <f>'NO TOCAR'!$B$22</f>
        <v>1429.82</v>
      </c>
      <c r="J1023" s="17">
        <f>'NO TOCAR'!$B$22</f>
        <v>1429.82</v>
      </c>
      <c r="K1023" s="17">
        <f>'NO TOCAR'!$B$22</f>
        <v>1429.82</v>
      </c>
      <c r="L1023" s="36">
        <f>'NO TOCAR'!$B$22</f>
        <v>1429.82</v>
      </c>
    </row>
    <row r="1024" spans="1:12" x14ac:dyDescent="0.25">
      <c r="A1024" s="35"/>
      <c r="B1024" s="17" t="s">
        <v>220</v>
      </c>
      <c r="C1024" s="17">
        <f>(C1008+C1009+C1010+C1011+C1012+C1013+C1014+C1015+C1016)*1%</f>
        <v>9836.6673066594522</v>
      </c>
      <c r="D1024" s="17">
        <f t="shared" ref="D1024:L1024" si="339">(D1008+D1009+D1010+D1011+D1012+D1013+D1014+D1015+D1016)*1%</f>
        <v>9912.1035498784404</v>
      </c>
      <c r="E1024" s="17">
        <f t="shared" si="339"/>
        <v>10321.80473133743</v>
      </c>
      <c r="F1024" s="17">
        <f t="shared" si="339"/>
        <v>10596.92844719642</v>
      </c>
      <c r="G1024" s="17">
        <f t="shared" si="339"/>
        <v>11143.53479089541</v>
      </c>
      <c r="H1024" s="17">
        <f t="shared" si="339"/>
        <v>11690.1411345944</v>
      </c>
      <c r="I1024" s="17">
        <f t="shared" si="339"/>
        <v>12236.747478293388</v>
      </c>
      <c r="J1024" s="17">
        <f t="shared" si="339"/>
        <v>13329.960165691367</v>
      </c>
      <c r="K1024" s="17">
        <f t="shared" si="339"/>
        <v>13876.566509390357</v>
      </c>
      <c r="L1024" s="17">
        <f t="shared" si="339"/>
        <v>14969.779196788337</v>
      </c>
    </row>
    <row r="1025" spans="1:12" x14ac:dyDescent="0.25">
      <c r="A1025" s="35"/>
      <c r="B1025" s="33" t="s">
        <v>22</v>
      </c>
      <c r="C1025" s="33">
        <f>SUM(C1021:C1024)</f>
        <v>286693.17189312412</v>
      </c>
      <c r="D1025" s="33">
        <f t="shared" ref="D1025:L1025" si="340">SUM(D1021:D1024)</f>
        <v>288880.82294647483</v>
      </c>
      <c r="E1025" s="33">
        <f t="shared" si="340"/>
        <v>300762.15720878547</v>
      </c>
      <c r="F1025" s="33">
        <f t="shared" si="340"/>
        <v>308740.74496869626</v>
      </c>
      <c r="G1025" s="33">
        <f t="shared" si="340"/>
        <v>324592.32893596689</v>
      </c>
      <c r="H1025" s="33">
        <f t="shared" si="340"/>
        <v>340443.91290323762</v>
      </c>
      <c r="I1025" s="33">
        <f t="shared" si="340"/>
        <v>356295.4968705083</v>
      </c>
      <c r="J1025" s="33">
        <f t="shared" si="340"/>
        <v>387998.66480504972</v>
      </c>
      <c r="K1025" s="33">
        <f t="shared" si="340"/>
        <v>403850.24877232034</v>
      </c>
      <c r="L1025" s="33">
        <f t="shared" si="340"/>
        <v>435553.41670686181</v>
      </c>
    </row>
    <row r="1026" spans="1:12" x14ac:dyDescent="0.25">
      <c r="A1026" s="35"/>
      <c r="B1026" s="50" t="s">
        <v>21</v>
      </c>
      <c r="C1026" s="50">
        <f>C1020-C1025</f>
        <v>796505.75521122094</v>
      </c>
      <c r="D1026" s="50">
        <f t="shared" ref="D1026:L1026" si="341">D1020-D1025</f>
        <v>801861.72847976908</v>
      </c>
      <c r="E1026" s="50">
        <f t="shared" si="341"/>
        <v>830950.51236335747</v>
      </c>
      <c r="F1026" s="50">
        <f t="shared" si="341"/>
        <v>850484.29618934565</v>
      </c>
      <c r="G1026" s="50">
        <f t="shared" si="341"/>
        <v>889293.34659197414</v>
      </c>
      <c r="H1026" s="50">
        <f t="shared" si="341"/>
        <v>928102.3969946024</v>
      </c>
      <c r="I1026" s="50">
        <f t="shared" si="341"/>
        <v>966911.44739723031</v>
      </c>
      <c r="J1026" s="50">
        <f t="shared" si="341"/>
        <v>1044529.5482024869</v>
      </c>
      <c r="K1026" s="50">
        <f t="shared" si="341"/>
        <v>1083338.5986051154</v>
      </c>
      <c r="L1026" s="51">
        <f t="shared" si="341"/>
        <v>1160956.6994103715</v>
      </c>
    </row>
    <row r="1027" spans="1:12" x14ac:dyDescent="0.25">
      <c r="A1027" s="35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36"/>
    </row>
    <row r="1028" spans="1:12" x14ac:dyDescent="0.25">
      <c r="A1028" s="35"/>
      <c r="B1028" s="28" t="s">
        <v>0</v>
      </c>
      <c r="C1028" s="29">
        <v>71.94</v>
      </c>
      <c r="D1028" s="17"/>
      <c r="E1028" s="17"/>
      <c r="F1028" s="17"/>
      <c r="G1028" s="17"/>
      <c r="H1028" s="17"/>
      <c r="I1028" s="17"/>
      <c r="J1028" s="17"/>
      <c r="K1028" s="17"/>
      <c r="L1028" s="36"/>
    </row>
    <row r="1029" spans="1:12" x14ac:dyDescent="0.25">
      <c r="A1029" s="37" t="s">
        <v>147</v>
      </c>
      <c r="B1029" s="30" t="s">
        <v>183</v>
      </c>
      <c r="C1029" s="30" t="s">
        <v>185</v>
      </c>
      <c r="D1029" s="17"/>
      <c r="E1029" s="17"/>
      <c r="F1029" s="17"/>
      <c r="G1029" s="17"/>
      <c r="H1029" s="17"/>
      <c r="I1029" s="17"/>
      <c r="J1029" s="17"/>
      <c r="K1029" s="17"/>
      <c r="L1029" s="36"/>
    </row>
    <row r="1030" spans="1:12" x14ac:dyDescent="0.25">
      <c r="A1030" s="37" t="s">
        <v>1</v>
      </c>
      <c r="B1030" s="30">
        <v>12</v>
      </c>
      <c r="C1030" s="30">
        <v>12</v>
      </c>
      <c r="D1030" s="17"/>
      <c r="E1030" s="17"/>
      <c r="F1030" s="17"/>
      <c r="G1030" s="17"/>
      <c r="H1030" s="17"/>
      <c r="I1030" s="17"/>
      <c r="J1030" s="17"/>
      <c r="K1030" s="17"/>
      <c r="L1030" s="36"/>
    </row>
    <row r="1031" spans="1:12" x14ac:dyDescent="0.25">
      <c r="A1031" s="35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36"/>
    </row>
    <row r="1032" spans="1:12" x14ac:dyDescent="0.25">
      <c r="A1032" s="35"/>
      <c r="B1032" s="28" t="s">
        <v>3</v>
      </c>
      <c r="C1032" s="17">
        <v>4</v>
      </c>
      <c r="D1032" s="17">
        <v>6</v>
      </c>
      <c r="E1032" s="17">
        <v>9</v>
      </c>
      <c r="F1032" s="17">
        <v>11</v>
      </c>
      <c r="G1032" s="17">
        <v>14</v>
      </c>
      <c r="H1032" s="17">
        <v>16</v>
      </c>
      <c r="I1032" s="17">
        <v>19</v>
      </c>
      <c r="J1032" s="17">
        <v>21</v>
      </c>
      <c r="K1032" s="17">
        <v>23</v>
      </c>
      <c r="L1032" s="36" t="s">
        <v>4</v>
      </c>
    </row>
    <row r="1033" spans="1:12" x14ac:dyDescent="0.25">
      <c r="A1033" s="35" t="s">
        <v>55</v>
      </c>
      <c r="B1033" s="28" t="s">
        <v>2</v>
      </c>
      <c r="C1033" s="31">
        <v>0.2</v>
      </c>
      <c r="D1033" s="31">
        <v>0.3</v>
      </c>
      <c r="E1033" s="31">
        <v>0.4</v>
      </c>
      <c r="F1033" s="31">
        <v>0.5</v>
      </c>
      <c r="G1033" s="31">
        <v>0.6</v>
      </c>
      <c r="H1033" s="31">
        <v>0.7</v>
      </c>
      <c r="I1033" s="31">
        <v>0.8</v>
      </c>
      <c r="J1033" s="31">
        <v>1</v>
      </c>
      <c r="K1033" s="31">
        <v>1.1000000000000001</v>
      </c>
      <c r="L1033" s="39">
        <v>1.3</v>
      </c>
    </row>
    <row r="1034" spans="1:12" ht="18.75" x14ac:dyDescent="0.3">
      <c r="A1034" s="35"/>
      <c r="B1034" s="28" t="s">
        <v>7</v>
      </c>
      <c r="C1034" s="31">
        <v>0.1</v>
      </c>
      <c r="D1034" s="31">
        <v>0.2</v>
      </c>
      <c r="E1034" s="32">
        <v>0.4</v>
      </c>
      <c r="F1034" s="31">
        <v>0.8</v>
      </c>
      <c r="G1034" s="31"/>
      <c r="H1034" s="31"/>
      <c r="I1034" s="31"/>
      <c r="J1034" s="31"/>
      <c r="K1034" s="31"/>
      <c r="L1034" s="39"/>
    </row>
    <row r="1035" spans="1:12" x14ac:dyDescent="0.25">
      <c r="A1035" s="35" t="s">
        <v>103</v>
      </c>
      <c r="B1035" s="17" t="s">
        <v>5</v>
      </c>
      <c r="C1035" s="17">
        <f>(('NO TOCAR'!$B$9*$C$1028)*12)</f>
        <v>318376.97489813529</v>
      </c>
      <c r="D1035" s="17">
        <f>(('NO TOCAR'!$B$9*$C$1028)*12)</f>
        <v>318376.97489813529</v>
      </c>
      <c r="E1035" s="17">
        <f>(('NO TOCAR'!$B$9*$C$1028)*12)</f>
        <v>318376.97489813529</v>
      </c>
      <c r="F1035" s="17">
        <f>(('NO TOCAR'!$B$9*$C$1028)*12)</f>
        <v>318376.97489813529</v>
      </c>
      <c r="G1035" s="17">
        <f>(('NO TOCAR'!$B$9*$C$1028)*12)</f>
        <v>318376.97489813529</v>
      </c>
      <c r="H1035" s="17">
        <f>(('NO TOCAR'!$B$9*$C$1028)*12)</f>
        <v>318376.97489813529</v>
      </c>
      <c r="I1035" s="17">
        <f>(('NO TOCAR'!$B$9*$C$1028)*12)</f>
        <v>318376.97489813529</v>
      </c>
      <c r="J1035" s="17">
        <f>(('NO TOCAR'!$B$9*$C$1028)*12)</f>
        <v>318376.97489813529</v>
      </c>
      <c r="K1035" s="17">
        <f>(('NO TOCAR'!$B$9*$C$1028)*12)</f>
        <v>318376.97489813529</v>
      </c>
      <c r="L1035" s="36">
        <f>(('NO TOCAR'!$B$9*$C$1028)*12)</f>
        <v>318376.97489813529</v>
      </c>
    </row>
    <row r="1036" spans="1:12" x14ac:dyDescent="0.25">
      <c r="A1036" s="35" t="s">
        <v>184</v>
      </c>
      <c r="B1036" s="17" t="s">
        <v>6</v>
      </c>
      <c r="C1036" s="17">
        <f>C1035*C1033</f>
        <v>63675.394979627061</v>
      </c>
      <c r="D1036" s="17">
        <f>D1035*D1033</f>
        <v>95513.092469440584</v>
      </c>
      <c r="E1036" s="17">
        <f t="shared" ref="E1036:L1036" si="342">E1035*E1033</f>
        <v>127350.78995925412</v>
      </c>
      <c r="F1036" s="17">
        <f t="shared" si="342"/>
        <v>159188.48744906764</v>
      </c>
      <c r="G1036" s="17">
        <f t="shared" si="342"/>
        <v>191026.18493888117</v>
      </c>
      <c r="H1036" s="17">
        <f t="shared" si="342"/>
        <v>222863.88242869469</v>
      </c>
      <c r="I1036" s="17">
        <f t="shared" si="342"/>
        <v>254701.57991850824</v>
      </c>
      <c r="J1036" s="17">
        <f t="shared" si="342"/>
        <v>318376.97489813529</v>
      </c>
      <c r="K1036" s="17">
        <f t="shared" si="342"/>
        <v>350214.67238794884</v>
      </c>
      <c r="L1036" s="36">
        <f t="shared" si="342"/>
        <v>413890.06736757589</v>
      </c>
    </row>
    <row r="1037" spans="1:12" x14ac:dyDescent="0.25">
      <c r="A1037" s="35"/>
      <c r="B1037" s="17" t="s">
        <v>7</v>
      </c>
      <c r="C1037" s="17">
        <f>C1035*$E$818</f>
        <v>127350.78995925412</v>
      </c>
      <c r="D1037" s="17">
        <f t="shared" ref="D1037:L1037" si="343">D1035*$E$818</f>
        <v>127350.78995925412</v>
      </c>
      <c r="E1037" s="17">
        <f t="shared" si="343"/>
        <v>127350.78995925412</v>
      </c>
      <c r="F1037" s="17">
        <f t="shared" si="343"/>
        <v>127350.78995925412</v>
      </c>
      <c r="G1037" s="17">
        <f t="shared" si="343"/>
        <v>127350.78995925412</v>
      </c>
      <c r="H1037" s="17">
        <f t="shared" si="343"/>
        <v>127350.78995925412</v>
      </c>
      <c r="I1037" s="17">
        <f t="shared" si="343"/>
        <v>127350.78995925412</v>
      </c>
      <c r="J1037" s="17">
        <f t="shared" si="343"/>
        <v>127350.78995925412</v>
      </c>
      <c r="K1037" s="17">
        <f t="shared" si="343"/>
        <v>127350.78995925412</v>
      </c>
      <c r="L1037" s="36">
        <f t="shared" si="343"/>
        <v>127350.78995925412</v>
      </c>
    </row>
    <row r="1038" spans="1:12" x14ac:dyDescent="0.25">
      <c r="A1038" s="35"/>
      <c r="B1038" s="17" t="s">
        <v>8</v>
      </c>
      <c r="C1038" s="17">
        <f>('NO TOCAR'!$B$11/18)*12</f>
        <v>158523.52934399998</v>
      </c>
      <c r="D1038" s="17">
        <f>C1038+'NO TOCAR'!$D$13</f>
        <v>165729.14211839999</v>
      </c>
      <c r="E1038" s="17">
        <f>D1038+'NO TOCAR'!$D$13</f>
        <v>172934.7548928</v>
      </c>
      <c r="F1038" s="17">
        <f>E1038+'NO TOCAR'!$D$13</f>
        <v>180140.36766720001</v>
      </c>
      <c r="G1038" s="17">
        <f>F1038+'NO TOCAR'!$D$13</f>
        <v>187345.98044160003</v>
      </c>
      <c r="H1038" s="17">
        <f>G1038+'NO TOCAR'!$D$13</f>
        <v>194551.59321600004</v>
      </c>
      <c r="I1038" s="17">
        <f>H1038+'NO TOCAR'!$D$13</f>
        <v>201757.20599040005</v>
      </c>
      <c r="J1038" s="17">
        <f>I1038+'NO TOCAR'!$D$13+'NO TOCAR'!$D$13</f>
        <v>216168.43153920007</v>
      </c>
      <c r="K1038" s="17">
        <f>J1038+'NO TOCAR'!$D$13</f>
        <v>223374.04431360008</v>
      </c>
      <c r="L1038" s="17">
        <f>K1038+'NO TOCAR'!$D$13+'NO TOCAR'!$D$13</f>
        <v>237785.26986240011</v>
      </c>
    </row>
    <row r="1039" spans="1:12" x14ac:dyDescent="0.25">
      <c r="A1039" s="35"/>
      <c r="B1039" s="17" t="s">
        <v>9</v>
      </c>
      <c r="C1039" s="17">
        <f>(C1038+C1037+C1036+C1035)*$E$8</f>
        <v>267170.67567240662</v>
      </c>
      <c r="D1039" s="17">
        <f t="shared" ref="D1039:L1039" si="344">(D1038+D1037+D1036+D1035)*$E$8</f>
        <v>282787.99977809202</v>
      </c>
      <c r="E1039" s="17">
        <f t="shared" si="344"/>
        <v>298405.32388377743</v>
      </c>
      <c r="F1039" s="17">
        <f t="shared" si="344"/>
        <v>314022.64798946283</v>
      </c>
      <c r="G1039" s="17">
        <f t="shared" si="344"/>
        <v>329639.97209514829</v>
      </c>
      <c r="H1039" s="17">
        <f t="shared" si="344"/>
        <v>345257.29620083369</v>
      </c>
      <c r="I1039" s="17">
        <f t="shared" si="344"/>
        <v>360874.62030651909</v>
      </c>
      <c r="J1039" s="17">
        <f t="shared" si="344"/>
        <v>392109.26851788996</v>
      </c>
      <c r="K1039" s="17">
        <f t="shared" si="344"/>
        <v>407726.59262357536</v>
      </c>
      <c r="L1039" s="36">
        <f t="shared" si="344"/>
        <v>438961.24083494622</v>
      </c>
    </row>
    <row r="1040" spans="1:12" x14ac:dyDescent="0.25">
      <c r="A1040" s="35"/>
      <c r="B1040" s="17" t="s">
        <v>10</v>
      </c>
      <c r="C1040" s="17">
        <f>'NO TOCAR'!$E$4</f>
        <v>16450</v>
      </c>
      <c r="D1040" s="17">
        <f>'NO TOCAR'!$E$4</f>
        <v>16450</v>
      </c>
      <c r="E1040" s="17">
        <f>'NO TOCAR'!$E$4</f>
        <v>16450</v>
      </c>
      <c r="F1040" s="17">
        <f>'NO TOCAR'!$E$4</f>
        <v>16450</v>
      </c>
      <c r="G1040" s="17">
        <f>'NO TOCAR'!$E$4</f>
        <v>16450</v>
      </c>
      <c r="H1040" s="17">
        <f>'NO TOCAR'!$E$4</f>
        <v>16450</v>
      </c>
      <c r="I1040" s="17">
        <f>'NO TOCAR'!$E$4</f>
        <v>16450</v>
      </c>
      <c r="J1040" s="17">
        <f>'NO TOCAR'!$E$4</f>
        <v>16450</v>
      </c>
      <c r="K1040" s="17">
        <f>'NO TOCAR'!$E$4</f>
        <v>16450</v>
      </c>
      <c r="L1040" s="36">
        <f>'NO TOCAR'!$E$4</f>
        <v>16450</v>
      </c>
    </row>
    <row r="1041" spans="1:12" x14ac:dyDescent="0.25">
      <c r="A1041" s="35"/>
      <c r="B1041" s="17" t="s">
        <v>11</v>
      </c>
      <c r="C1041" s="17">
        <f>'NO TOCAR'!$B$15</f>
        <v>26911.909727999999</v>
      </c>
      <c r="D1041" s="17">
        <f>'NO TOCAR'!$B$15</f>
        <v>26911.909727999999</v>
      </c>
      <c r="E1041" s="17">
        <f>'NO TOCAR'!$B$15</f>
        <v>26911.909727999999</v>
      </c>
      <c r="F1041" s="17">
        <f>'NO TOCAR'!$B$15</f>
        <v>26911.909727999999</v>
      </c>
      <c r="G1041" s="17">
        <f>'NO TOCAR'!$B$15</f>
        <v>26911.909727999999</v>
      </c>
      <c r="H1041" s="17">
        <f>'NO TOCAR'!$B$15</f>
        <v>26911.909727999999</v>
      </c>
      <c r="I1041" s="17">
        <f>'NO TOCAR'!$B$15</f>
        <v>26911.909727999999</v>
      </c>
      <c r="J1041" s="17">
        <f>'NO TOCAR'!$B$15</f>
        <v>26911.909727999999</v>
      </c>
      <c r="K1041" s="17">
        <f>'NO TOCAR'!$B$15</f>
        <v>26911.909727999999</v>
      </c>
      <c r="L1041" s="36">
        <f>'NO TOCAR'!$B$15</f>
        <v>26911.909727999999</v>
      </c>
    </row>
    <row r="1042" spans="1:12" x14ac:dyDescent="0.25">
      <c r="A1042" s="35"/>
      <c r="B1042" s="17" t="s">
        <v>12</v>
      </c>
      <c r="C1042" s="17">
        <f>'NO TOCAR'!$F$4</f>
        <v>6397.22</v>
      </c>
      <c r="D1042" s="17">
        <f>'NO TOCAR'!$F$4</f>
        <v>6397.22</v>
      </c>
      <c r="E1042" s="17">
        <f>'NO TOCAR'!$F$4</f>
        <v>6397.22</v>
      </c>
      <c r="F1042" s="17">
        <f>'NO TOCAR'!$F$4</f>
        <v>6397.22</v>
      </c>
      <c r="G1042" s="17">
        <f>'NO TOCAR'!$F$4</f>
        <v>6397.22</v>
      </c>
      <c r="H1042" s="17">
        <f>'NO TOCAR'!$F$4</f>
        <v>6397.22</v>
      </c>
      <c r="I1042" s="17">
        <f>'NO TOCAR'!$F$4</f>
        <v>6397.22</v>
      </c>
      <c r="J1042" s="17">
        <f>'NO TOCAR'!$F$4</f>
        <v>6397.22</v>
      </c>
      <c r="K1042" s="17">
        <f>'NO TOCAR'!$F$4</f>
        <v>6397.22</v>
      </c>
      <c r="L1042" s="36">
        <f>'NO TOCAR'!$F$4</f>
        <v>6397.22</v>
      </c>
    </row>
    <row r="1043" spans="1:12" x14ac:dyDescent="0.25">
      <c r="A1043" s="35"/>
      <c r="B1043" s="17" t="s">
        <v>13</v>
      </c>
      <c r="C1043" s="17">
        <f>('NO TOCAR'!$B$17/18)*12</f>
        <v>87955.789056000009</v>
      </c>
      <c r="D1043" s="17">
        <f>('NO TOCAR'!$D$17/18)*12</f>
        <v>40838.779007999998</v>
      </c>
      <c r="E1043" s="17">
        <f>('NO TOCAR'!$F$17/18)*12</f>
        <v>27148.262783999999</v>
      </c>
      <c r="F1043" s="17"/>
      <c r="G1043" s="17"/>
      <c r="H1043" s="17"/>
      <c r="I1043" s="17"/>
      <c r="J1043" s="17"/>
      <c r="K1043" s="17"/>
      <c r="L1043" s="36"/>
    </row>
    <row r="1044" spans="1:12" x14ac:dyDescent="0.25">
      <c r="A1044" s="35"/>
      <c r="B1044" s="17" t="s">
        <v>14</v>
      </c>
      <c r="C1044" s="17">
        <f>'NO TOCAR'!$E$5</f>
        <v>12250</v>
      </c>
      <c r="D1044" s="17">
        <f>'NO TOCAR'!$E$5</f>
        <v>12250</v>
      </c>
      <c r="E1044" s="17">
        <f>'NO TOCAR'!$E$5</f>
        <v>12250</v>
      </c>
      <c r="F1044" s="17">
        <f>'NO TOCAR'!$E$5</f>
        <v>12250</v>
      </c>
      <c r="G1044" s="17">
        <f>'NO TOCAR'!$E$5</f>
        <v>12250</v>
      </c>
      <c r="H1044" s="17">
        <f>'NO TOCAR'!$E$5</f>
        <v>12250</v>
      </c>
      <c r="I1044" s="17">
        <f>'NO TOCAR'!$E$5</f>
        <v>12250</v>
      </c>
      <c r="J1044" s="17">
        <f>'NO TOCAR'!$E$5</f>
        <v>12250</v>
      </c>
      <c r="K1044" s="17">
        <f>'NO TOCAR'!$E$5</f>
        <v>12250</v>
      </c>
      <c r="L1044" s="36">
        <f>'NO TOCAR'!$E$5</f>
        <v>12250</v>
      </c>
    </row>
    <row r="1045" spans="1:12" x14ac:dyDescent="0.25">
      <c r="A1045" s="35"/>
      <c r="B1045" s="17" t="s">
        <v>15</v>
      </c>
      <c r="C1045" s="17">
        <f>'NO TOCAR'!$B$19</f>
        <v>14429.372854400001</v>
      </c>
      <c r="D1045" s="17">
        <f>'NO TOCAR'!$B$19</f>
        <v>14429.372854400001</v>
      </c>
      <c r="E1045" s="17">
        <f>'NO TOCAR'!$B$19</f>
        <v>14429.372854400001</v>
      </c>
      <c r="F1045" s="17">
        <f>'NO TOCAR'!$B$19</f>
        <v>14429.372854400001</v>
      </c>
      <c r="G1045" s="17">
        <f>'NO TOCAR'!$B$19</f>
        <v>14429.372854400001</v>
      </c>
      <c r="H1045" s="17">
        <f>'NO TOCAR'!$B$19</f>
        <v>14429.372854400001</v>
      </c>
      <c r="I1045" s="17">
        <f>'NO TOCAR'!$B$19</f>
        <v>14429.372854400001</v>
      </c>
      <c r="J1045" s="17">
        <f>'NO TOCAR'!$B$19</f>
        <v>14429.372854400001</v>
      </c>
      <c r="K1045" s="17">
        <f>'NO TOCAR'!$B$19</f>
        <v>14429.372854400001</v>
      </c>
      <c r="L1045" s="36">
        <f>'NO TOCAR'!$B$19</f>
        <v>14429.372854400001</v>
      </c>
    </row>
    <row r="1046" spans="1:12" x14ac:dyDescent="0.25">
      <c r="A1046" s="35"/>
      <c r="B1046" s="17" t="s">
        <v>16</v>
      </c>
      <c r="C1046" s="17">
        <f>'NO TOCAR'!$B$21</f>
        <v>72852.823583999998</v>
      </c>
      <c r="D1046" s="17">
        <f>'NO TOCAR'!$B$21</f>
        <v>72852.823583999998</v>
      </c>
      <c r="E1046" s="17">
        <f>'NO TOCAR'!$B$21</f>
        <v>72852.823583999998</v>
      </c>
      <c r="F1046" s="17">
        <f>'NO TOCAR'!$B$21</f>
        <v>72852.823583999998</v>
      </c>
      <c r="G1046" s="17">
        <f>'NO TOCAR'!$B$21</f>
        <v>72852.823583999998</v>
      </c>
      <c r="H1046" s="17">
        <f>'NO TOCAR'!$B$21</f>
        <v>72852.823583999998</v>
      </c>
      <c r="I1046" s="17">
        <f>'NO TOCAR'!$B$21</f>
        <v>72852.823583999998</v>
      </c>
      <c r="J1046" s="17">
        <f>'NO TOCAR'!$B$21</f>
        <v>72852.823583999998</v>
      </c>
      <c r="K1046" s="17">
        <f>'NO TOCAR'!$B$21</f>
        <v>72852.823583999998</v>
      </c>
      <c r="L1046" s="36">
        <f>'NO TOCAR'!$B$21</f>
        <v>72852.823583999998</v>
      </c>
    </row>
    <row r="1047" spans="1:12" x14ac:dyDescent="0.25">
      <c r="A1047" s="35"/>
      <c r="B1047" s="33" t="s">
        <v>17</v>
      </c>
      <c r="C1047" s="33">
        <f>SUM(C1035:C1046)</f>
        <v>1172344.4800758231</v>
      </c>
      <c r="D1047" s="33">
        <f t="shared" ref="D1047:L1047" si="345">SUM(D1035:D1046)</f>
        <v>1179888.1043977221</v>
      </c>
      <c r="E1047" s="33">
        <f t="shared" si="345"/>
        <v>1220858.222543621</v>
      </c>
      <c r="F1047" s="33">
        <f t="shared" si="345"/>
        <v>1248370.5941295195</v>
      </c>
      <c r="G1047" s="33">
        <f t="shared" si="345"/>
        <v>1303031.2284994186</v>
      </c>
      <c r="H1047" s="33">
        <f t="shared" si="345"/>
        <v>1357691.8628693176</v>
      </c>
      <c r="I1047" s="33">
        <f t="shared" si="345"/>
        <v>1412352.4972392167</v>
      </c>
      <c r="J1047" s="33">
        <f t="shared" si="345"/>
        <v>1521673.7659790148</v>
      </c>
      <c r="K1047" s="33">
        <f t="shared" si="345"/>
        <v>1576334.4003489134</v>
      </c>
      <c r="L1047" s="40">
        <f t="shared" si="345"/>
        <v>1685655.6690887115</v>
      </c>
    </row>
    <row r="1048" spans="1:12" x14ac:dyDescent="0.25">
      <c r="A1048" s="35"/>
      <c r="B1048" s="17" t="s">
        <v>18</v>
      </c>
      <c r="C1048" s="17">
        <f>(C1043+C1042+C1041+C1040+C1039+C1038+C1037+C1036+C1035)*21%</f>
        <v>225290.57956385883</v>
      </c>
      <c r="D1048" s="17">
        <f t="shared" ref="D1048:L1048" si="346">(D1043+D1042+D1041+D1040+D1039+D1038+D1037+D1036+D1035)*21%</f>
        <v>226874.74067145761</v>
      </c>
      <c r="E1048" s="17">
        <f t="shared" si="346"/>
        <v>235478.46548209639</v>
      </c>
      <c r="F1048" s="17">
        <f t="shared" si="346"/>
        <v>241256.06351513517</v>
      </c>
      <c r="G1048" s="17">
        <f t="shared" si="346"/>
        <v>252734.79673281396</v>
      </c>
      <c r="H1048" s="17">
        <f t="shared" si="346"/>
        <v>264213.52995049272</v>
      </c>
      <c r="I1048" s="17">
        <f t="shared" si="346"/>
        <v>275692.26316817151</v>
      </c>
      <c r="J1048" s="17">
        <f t="shared" si="346"/>
        <v>298649.72960352909</v>
      </c>
      <c r="K1048" s="17">
        <f t="shared" si="346"/>
        <v>310128.46282120788</v>
      </c>
      <c r="L1048" s="36">
        <f t="shared" si="346"/>
        <v>333085.92925656546</v>
      </c>
    </row>
    <row r="1049" spans="1:12" x14ac:dyDescent="0.25">
      <c r="A1049" s="35"/>
      <c r="B1049" s="17" t="s">
        <v>19</v>
      </c>
      <c r="C1049" s="17">
        <f>(C1043+C1042+C1041+C1040+C1039+C1038+C1037+C1036+C1035)*7%</f>
        <v>75096.859854619615</v>
      </c>
      <c r="D1049" s="17">
        <f t="shared" ref="D1049:L1049" si="347">(D1043+D1042+D1041+D1040+D1039+D1038+D1037+D1036+D1035)*7%</f>
        <v>75624.91355715254</v>
      </c>
      <c r="E1049" s="17">
        <f t="shared" si="347"/>
        <v>78492.821827365464</v>
      </c>
      <c r="F1049" s="17">
        <f t="shared" si="347"/>
        <v>80418.687838378406</v>
      </c>
      <c r="G1049" s="17">
        <f t="shared" si="347"/>
        <v>84244.932244271331</v>
      </c>
      <c r="H1049" s="17">
        <f t="shared" si="347"/>
        <v>88071.176650164256</v>
      </c>
      <c r="I1049" s="17">
        <f t="shared" si="347"/>
        <v>91897.421056057196</v>
      </c>
      <c r="J1049" s="17">
        <f t="shared" si="347"/>
        <v>99549.909867843046</v>
      </c>
      <c r="K1049" s="17">
        <f t="shared" si="347"/>
        <v>103376.15427373597</v>
      </c>
      <c r="L1049" s="36">
        <f t="shared" si="347"/>
        <v>111028.64308552182</v>
      </c>
    </row>
    <row r="1050" spans="1:12" x14ac:dyDescent="0.25">
      <c r="A1050" s="35"/>
      <c r="B1050" s="17" t="s">
        <v>20</v>
      </c>
      <c r="C1050" s="17">
        <f>'NO TOCAR'!$B$22</f>
        <v>1429.82</v>
      </c>
      <c r="D1050" s="17">
        <f>'NO TOCAR'!$B$22</f>
        <v>1429.82</v>
      </c>
      <c r="E1050" s="17">
        <f>'NO TOCAR'!$B$22</f>
        <v>1429.82</v>
      </c>
      <c r="F1050" s="17">
        <f>'NO TOCAR'!$B$22</f>
        <v>1429.82</v>
      </c>
      <c r="G1050" s="17">
        <f>'NO TOCAR'!$B$22</f>
        <v>1429.82</v>
      </c>
      <c r="H1050" s="17">
        <f>'NO TOCAR'!$B$22</f>
        <v>1429.82</v>
      </c>
      <c r="I1050" s="17">
        <f>'NO TOCAR'!$B$22</f>
        <v>1429.82</v>
      </c>
      <c r="J1050" s="17">
        <f>'NO TOCAR'!$B$22</f>
        <v>1429.82</v>
      </c>
      <c r="K1050" s="17">
        <f>'NO TOCAR'!$B$22</f>
        <v>1429.82</v>
      </c>
      <c r="L1050" s="36">
        <f>'NO TOCAR'!$B$22</f>
        <v>1429.82</v>
      </c>
    </row>
    <row r="1051" spans="1:12" x14ac:dyDescent="0.25">
      <c r="A1051" s="35"/>
      <c r="B1051" s="17" t="s">
        <v>220</v>
      </c>
      <c r="C1051" s="17">
        <f>(C1035+C1036+C1037+C1038+C1039+C1040+C1041+C1042+C1043)*1%</f>
        <v>10728.12283637423</v>
      </c>
      <c r="D1051" s="17">
        <f t="shared" ref="D1051:L1051" si="348">(D1035+D1036+D1037+D1038+D1039+D1040+D1041+D1042+D1043)*1%</f>
        <v>10803.55907959322</v>
      </c>
      <c r="E1051" s="17">
        <f t="shared" si="348"/>
        <v>11213.26026105221</v>
      </c>
      <c r="F1051" s="17">
        <f t="shared" si="348"/>
        <v>11488.383976911196</v>
      </c>
      <c r="G1051" s="17">
        <f t="shared" si="348"/>
        <v>12034.990320610188</v>
      </c>
      <c r="H1051" s="17">
        <f t="shared" si="348"/>
        <v>12581.596664309178</v>
      </c>
      <c r="I1051" s="17">
        <f t="shared" si="348"/>
        <v>13128.203008008166</v>
      </c>
      <c r="J1051" s="17">
        <f t="shared" si="348"/>
        <v>14221.415695406147</v>
      </c>
      <c r="K1051" s="17">
        <f t="shared" si="348"/>
        <v>14768.022039105135</v>
      </c>
      <c r="L1051" s="17">
        <f t="shared" si="348"/>
        <v>15861.234726503115</v>
      </c>
    </row>
    <row r="1052" spans="1:12" x14ac:dyDescent="0.25">
      <c r="A1052" s="35"/>
      <c r="B1052" s="33" t="s">
        <v>22</v>
      </c>
      <c r="C1052" s="33">
        <f>SUM(C1048:C1051)</f>
        <v>312545.38225485268</v>
      </c>
      <c r="D1052" s="33">
        <f t="shared" ref="D1052:L1052" si="349">SUM(D1048:D1051)</f>
        <v>314733.03330820339</v>
      </c>
      <c r="E1052" s="33">
        <f t="shared" si="349"/>
        <v>326614.36757051409</v>
      </c>
      <c r="F1052" s="33">
        <f t="shared" si="349"/>
        <v>334592.95533042477</v>
      </c>
      <c r="G1052" s="33">
        <f t="shared" si="349"/>
        <v>350444.5392976955</v>
      </c>
      <c r="H1052" s="33">
        <f t="shared" si="349"/>
        <v>366296.12326496613</v>
      </c>
      <c r="I1052" s="33">
        <f t="shared" si="349"/>
        <v>382147.70723223692</v>
      </c>
      <c r="J1052" s="33">
        <f t="shared" si="349"/>
        <v>413850.87516677828</v>
      </c>
      <c r="K1052" s="33">
        <f t="shared" si="349"/>
        <v>429702.45913404902</v>
      </c>
      <c r="L1052" s="33">
        <f t="shared" si="349"/>
        <v>461405.62706859043</v>
      </c>
    </row>
    <row r="1053" spans="1:12" x14ac:dyDescent="0.25">
      <c r="A1053" s="35"/>
      <c r="B1053" s="50" t="s">
        <v>21</v>
      </c>
      <c r="C1053" s="50">
        <f>C1047-C1052</f>
        <v>859799.09782097046</v>
      </c>
      <c r="D1053" s="50">
        <f t="shared" ref="D1053:L1053" si="350">D1047-D1052</f>
        <v>865155.07108951872</v>
      </c>
      <c r="E1053" s="50">
        <f t="shared" si="350"/>
        <v>894243.85497310688</v>
      </c>
      <c r="F1053" s="50">
        <f t="shared" si="350"/>
        <v>913777.63879909483</v>
      </c>
      <c r="G1053" s="50">
        <f t="shared" si="350"/>
        <v>952586.68920172309</v>
      </c>
      <c r="H1053" s="50">
        <f t="shared" si="350"/>
        <v>991395.73960435158</v>
      </c>
      <c r="I1053" s="50">
        <f t="shared" si="350"/>
        <v>1030204.7900069798</v>
      </c>
      <c r="J1053" s="50">
        <f t="shared" si="350"/>
        <v>1107822.8908122366</v>
      </c>
      <c r="K1053" s="50">
        <f t="shared" si="350"/>
        <v>1146631.9412148644</v>
      </c>
      <c r="L1053" s="51">
        <f t="shared" si="350"/>
        <v>1224250.0420201211</v>
      </c>
    </row>
    <row r="1054" spans="1:12" x14ac:dyDescent="0.25">
      <c r="A1054" s="35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36"/>
    </row>
    <row r="1055" spans="1:12" x14ac:dyDescent="0.25">
      <c r="A1055" s="35"/>
      <c r="B1055" s="28" t="s">
        <v>0</v>
      </c>
      <c r="C1055" s="29">
        <v>71.94</v>
      </c>
      <c r="D1055" s="17"/>
      <c r="E1055" s="17"/>
      <c r="F1055" s="17"/>
      <c r="G1055" s="17"/>
      <c r="H1055" s="17"/>
      <c r="I1055" s="17"/>
      <c r="J1055" s="17"/>
      <c r="K1055" s="17"/>
      <c r="L1055" s="36"/>
    </row>
    <row r="1056" spans="1:12" x14ac:dyDescent="0.25">
      <c r="A1056" s="37" t="s">
        <v>147</v>
      </c>
      <c r="B1056" s="30" t="s">
        <v>183</v>
      </c>
      <c r="C1056" s="30" t="s">
        <v>185</v>
      </c>
      <c r="D1056" s="17"/>
      <c r="E1056" s="17"/>
      <c r="F1056" s="17"/>
      <c r="G1056" s="17"/>
      <c r="H1056" s="17"/>
      <c r="I1056" s="17"/>
      <c r="J1056" s="17"/>
      <c r="K1056" s="17"/>
      <c r="L1056" s="36"/>
    </row>
    <row r="1057" spans="1:12" x14ac:dyDescent="0.25">
      <c r="A1057" s="37" t="s">
        <v>1</v>
      </c>
      <c r="B1057" s="30">
        <v>12</v>
      </c>
      <c r="C1057" s="30">
        <v>12</v>
      </c>
      <c r="D1057" s="17"/>
      <c r="E1057" s="17"/>
      <c r="F1057" s="17"/>
      <c r="G1057" s="17"/>
      <c r="H1057" s="17"/>
      <c r="I1057" s="17"/>
      <c r="J1057" s="17"/>
      <c r="K1057" s="17"/>
      <c r="L1057" s="36"/>
    </row>
    <row r="1058" spans="1:12" x14ac:dyDescent="0.25">
      <c r="A1058" s="35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36"/>
    </row>
    <row r="1059" spans="1:12" x14ac:dyDescent="0.25">
      <c r="A1059" s="35"/>
      <c r="B1059" s="28" t="s">
        <v>3</v>
      </c>
      <c r="C1059" s="17">
        <v>4</v>
      </c>
      <c r="D1059" s="17">
        <v>6</v>
      </c>
      <c r="E1059" s="17">
        <v>9</v>
      </c>
      <c r="F1059" s="17">
        <v>11</v>
      </c>
      <c r="G1059" s="17">
        <v>14</v>
      </c>
      <c r="H1059" s="17">
        <v>16</v>
      </c>
      <c r="I1059" s="17">
        <v>19</v>
      </c>
      <c r="J1059" s="17">
        <v>21</v>
      </c>
      <c r="K1059" s="17">
        <v>23</v>
      </c>
      <c r="L1059" s="36" t="s">
        <v>4</v>
      </c>
    </row>
    <row r="1060" spans="1:12" x14ac:dyDescent="0.25">
      <c r="A1060" s="35" t="s">
        <v>56</v>
      </c>
      <c r="B1060" s="28" t="s">
        <v>2</v>
      </c>
      <c r="C1060" s="31">
        <v>0.2</v>
      </c>
      <c r="D1060" s="31">
        <v>0.3</v>
      </c>
      <c r="E1060" s="31">
        <v>0.4</v>
      </c>
      <c r="F1060" s="31">
        <v>0.5</v>
      </c>
      <c r="G1060" s="31">
        <v>0.6</v>
      </c>
      <c r="H1060" s="31">
        <v>0.7</v>
      </c>
      <c r="I1060" s="31">
        <v>0.8</v>
      </c>
      <c r="J1060" s="31">
        <v>1</v>
      </c>
      <c r="K1060" s="31">
        <v>1.1000000000000001</v>
      </c>
      <c r="L1060" s="39">
        <v>1.3</v>
      </c>
    </row>
    <row r="1061" spans="1:12" ht="18.75" x14ac:dyDescent="0.3">
      <c r="A1061" s="35"/>
      <c r="B1061" s="28" t="s">
        <v>7</v>
      </c>
      <c r="C1061" s="31">
        <v>0.1</v>
      </c>
      <c r="D1061" s="31">
        <v>0.2</v>
      </c>
      <c r="E1061" s="31">
        <v>0.4</v>
      </c>
      <c r="F1061" s="32">
        <v>0.8</v>
      </c>
      <c r="G1061" s="31"/>
      <c r="H1061" s="31"/>
      <c r="I1061" s="31"/>
      <c r="J1061" s="31"/>
      <c r="K1061" s="31"/>
      <c r="L1061" s="39"/>
    </row>
    <row r="1062" spans="1:12" x14ac:dyDescent="0.25">
      <c r="A1062" s="35" t="s">
        <v>103</v>
      </c>
      <c r="B1062" s="17" t="s">
        <v>5</v>
      </c>
      <c r="C1062" s="17">
        <f>(('NO TOCAR'!$B$9*$C$1055)*12)</f>
        <v>318376.97489813529</v>
      </c>
      <c r="D1062" s="17">
        <f>(('NO TOCAR'!$B$9*$C$1055)*12)</f>
        <v>318376.97489813529</v>
      </c>
      <c r="E1062" s="17">
        <f>(('NO TOCAR'!$B$9*$C$1055)*12)</f>
        <v>318376.97489813529</v>
      </c>
      <c r="F1062" s="17">
        <f>(('NO TOCAR'!$B$9*$C$1055)*12)</f>
        <v>318376.97489813529</v>
      </c>
      <c r="G1062" s="17">
        <f>(('NO TOCAR'!$B$9*$C$1055)*12)</f>
        <v>318376.97489813529</v>
      </c>
      <c r="H1062" s="17">
        <f>(('NO TOCAR'!$B$9*$C$1055)*12)</f>
        <v>318376.97489813529</v>
      </c>
      <c r="I1062" s="17">
        <f>(('NO TOCAR'!$B$9*$C$1055)*12)</f>
        <v>318376.97489813529</v>
      </c>
      <c r="J1062" s="17">
        <f>(('NO TOCAR'!$B$9*$C$1055)*12)</f>
        <v>318376.97489813529</v>
      </c>
      <c r="K1062" s="17">
        <f>(('NO TOCAR'!$B$9*$C$1055)*12)</f>
        <v>318376.97489813529</v>
      </c>
      <c r="L1062" s="36">
        <f>(('NO TOCAR'!$B$9*$C$1055)*12)</f>
        <v>318376.97489813529</v>
      </c>
    </row>
    <row r="1063" spans="1:12" x14ac:dyDescent="0.25">
      <c r="A1063" s="35" t="s">
        <v>184</v>
      </c>
      <c r="B1063" s="17" t="s">
        <v>6</v>
      </c>
      <c r="C1063" s="17">
        <f>C1062*C1060</f>
        <v>63675.394979627061</v>
      </c>
      <c r="D1063" s="17">
        <f>D1062*D1060</f>
        <v>95513.092469440584</v>
      </c>
      <c r="E1063" s="17">
        <f t="shared" ref="E1063:L1063" si="351">E1062*E1060</f>
        <v>127350.78995925412</v>
      </c>
      <c r="F1063" s="17">
        <f t="shared" si="351"/>
        <v>159188.48744906764</v>
      </c>
      <c r="G1063" s="17">
        <f t="shared" si="351"/>
        <v>191026.18493888117</v>
      </c>
      <c r="H1063" s="17">
        <f t="shared" si="351"/>
        <v>222863.88242869469</v>
      </c>
      <c r="I1063" s="17">
        <f t="shared" si="351"/>
        <v>254701.57991850824</v>
      </c>
      <c r="J1063" s="17">
        <f t="shared" si="351"/>
        <v>318376.97489813529</v>
      </c>
      <c r="K1063" s="17">
        <f t="shared" si="351"/>
        <v>350214.67238794884</v>
      </c>
      <c r="L1063" s="36">
        <f t="shared" si="351"/>
        <v>413890.06736757589</v>
      </c>
    </row>
    <row r="1064" spans="1:12" x14ac:dyDescent="0.25">
      <c r="A1064" s="35"/>
      <c r="B1064" s="17" t="s">
        <v>7</v>
      </c>
      <c r="C1064" s="17">
        <f>C1062*$F$845</f>
        <v>254701.57991850824</v>
      </c>
      <c r="D1064" s="17">
        <f t="shared" ref="D1064:L1064" si="352">D1062*$F$845</f>
        <v>254701.57991850824</v>
      </c>
      <c r="E1064" s="17">
        <f t="shared" si="352"/>
        <v>254701.57991850824</v>
      </c>
      <c r="F1064" s="17">
        <f t="shared" si="352"/>
        <v>254701.57991850824</v>
      </c>
      <c r="G1064" s="17">
        <f t="shared" si="352"/>
        <v>254701.57991850824</v>
      </c>
      <c r="H1064" s="17">
        <f t="shared" si="352"/>
        <v>254701.57991850824</v>
      </c>
      <c r="I1064" s="17">
        <f t="shared" si="352"/>
        <v>254701.57991850824</v>
      </c>
      <c r="J1064" s="17">
        <f t="shared" si="352"/>
        <v>254701.57991850824</v>
      </c>
      <c r="K1064" s="17">
        <f t="shared" si="352"/>
        <v>254701.57991850824</v>
      </c>
      <c r="L1064" s="36">
        <f t="shared" si="352"/>
        <v>254701.57991850824</v>
      </c>
    </row>
    <row r="1065" spans="1:12" x14ac:dyDescent="0.25">
      <c r="A1065" s="35"/>
      <c r="B1065" s="17" t="s">
        <v>8</v>
      </c>
      <c r="C1065" s="17">
        <f>('NO TOCAR'!$B$11/18)*12</f>
        <v>158523.52934399998</v>
      </c>
      <c r="D1065" s="17">
        <f>C1065+'NO TOCAR'!$D$13</f>
        <v>165729.14211839999</v>
      </c>
      <c r="E1065" s="17">
        <f>D1065+'NO TOCAR'!$D$13</f>
        <v>172934.7548928</v>
      </c>
      <c r="F1065" s="17">
        <f>E1065+'NO TOCAR'!$D$13</f>
        <v>180140.36766720001</v>
      </c>
      <c r="G1065" s="17">
        <f>F1065+'NO TOCAR'!$D$13</f>
        <v>187345.98044160003</v>
      </c>
      <c r="H1065" s="17">
        <f>G1065+'NO TOCAR'!$D$13</f>
        <v>194551.59321600004</v>
      </c>
      <c r="I1065" s="17">
        <f>H1065+'NO TOCAR'!$D$13</f>
        <v>201757.20599040005</v>
      </c>
      <c r="J1065" s="17">
        <f>I1065+'NO TOCAR'!$D$13+'NO TOCAR'!$D$13</f>
        <v>216168.43153920007</v>
      </c>
      <c r="K1065" s="17">
        <f>J1065+'NO TOCAR'!$D$13</f>
        <v>223374.04431360008</v>
      </c>
      <c r="L1065" s="17">
        <f>K1065+'NO TOCAR'!$D$13+'NO TOCAR'!$D$13</f>
        <v>237785.26986240011</v>
      </c>
    </row>
    <row r="1066" spans="1:12" x14ac:dyDescent="0.25">
      <c r="A1066" s="35"/>
      <c r="B1066" s="17" t="s">
        <v>9</v>
      </c>
      <c r="C1066" s="17">
        <f>(C1065+C1064+C1063+C1062)*$E$8</f>
        <v>318110.99165610824</v>
      </c>
      <c r="D1066" s="17">
        <f t="shared" ref="D1066:L1066" si="353">(D1065+D1064+D1063+D1062)*$E$8</f>
        <v>333728.3157617937</v>
      </c>
      <c r="E1066" s="17">
        <f t="shared" si="353"/>
        <v>349345.6398674791</v>
      </c>
      <c r="F1066" s="17">
        <f t="shared" si="353"/>
        <v>364962.9639731645</v>
      </c>
      <c r="G1066" s="17">
        <f t="shared" si="353"/>
        <v>380580.2880788499</v>
      </c>
      <c r="H1066" s="17">
        <f t="shared" si="353"/>
        <v>396197.61218453536</v>
      </c>
      <c r="I1066" s="17">
        <f t="shared" si="353"/>
        <v>411814.93629022076</v>
      </c>
      <c r="J1066" s="17">
        <f t="shared" si="353"/>
        <v>443049.58450159151</v>
      </c>
      <c r="K1066" s="17">
        <f t="shared" si="353"/>
        <v>458666.90860727703</v>
      </c>
      <c r="L1066" s="36">
        <f t="shared" si="353"/>
        <v>489901.55681864778</v>
      </c>
    </row>
    <row r="1067" spans="1:12" x14ac:dyDescent="0.25">
      <c r="A1067" s="35"/>
      <c r="B1067" s="17" t="s">
        <v>10</v>
      </c>
      <c r="C1067" s="17">
        <f>'NO TOCAR'!$E$4</f>
        <v>16450</v>
      </c>
      <c r="D1067" s="17">
        <f>'NO TOCAR'!$E$4</f>
        <v>16450</v>
      </c>
      <c r="E1067" s="17">
        <f>'NO TOCAR'!$E$4</f>
        <v>16450</v>
      </c>
      <c r="F1067" s="17">
        <f>'NO TOCAR'!$E$4</f>
        <v>16450</v>
      </c>
      <c r="G1067" s="17">
        <f>'NO TOCAR'!$E$4</f>
        <v>16450</v>
      </c>
      <c r="H1067" s="17">
        <f>'NO TOCAR'!$E$4</f>
        <v>16450</v>
      </c>
      <c r="I1067" s="17">
        <f>'NO TOCAR'!$E$4</f>
        <v>16450</v>
      </c>
      <c r="J1067" s="17">
        <f>'NO TOCAR'!$E$4</f>
        <v>16450</v>
      </c>
      <c r="K1067" s="17">
        <f>'NO TOCAR'!$E$4</f>
        <v>16450</v>
      </c>
      <c r="L1067" s="36">
        <f>'NO TOCAR'!$E$4</f>
        <v>16450</v>
      </c>
    </row>
    <row r="1068" spans="1:12" x14ac:dyDescent="0.25">
      <c r="A1068" s="35"/>
      <c r="B1068" s="17" t="s">
        <v>11</v>
      </c>
      <c r="C1068" s="17">
        <f>'NO TOCAR'!$B$15</f>
        <v>26911.909727999999</v>
      </c>
      <c r="D1068" s="17">
        <f>'NO TOCAR'!$B$15</f>
        <v>26911.909727999999</v>
      </c>
      <c r="E1068" s="17">
        <f>'NO TOCAR'!$B$15</f>
        <v>26911.909727999999</v>
      </c>
      <c r="F1068" s="17">
        <f>'NO TOCAR'!$B$15</f>
        <v>26911.909727999999</v>
      </c>
      <c r="G1068" s="17">
        <f>'NO TOCAR'!$B$15</f>
        <v>26911.909727999999</v>
      </c>
      <c r="H1068" s="17">
        <f>'NO TOCAR'!$B$15</f>
        <v>26911.909727999999</v>
      </c>
      <c r="I1068" s="17">
        <f>'NO TOCAR'!$B$15</f>
        <v>26911.909727999999</v>
      </c>
      <c r="J1068" s="17">
        <f>'NO TOCAR'!$B$15</f>
        <v>26911.909727999999</v>
      </c>
      <c r="K1068" s="17">
        <f>'NO TOCAR'!$B$15</f>
        <v>26911.909727999999</v>
      </c>
      <c r="L1068" s="36">
        <f>'NO TOCAR'!$B$15</f>
        <v>26911.909727999999</v>
      </c>
    </row>
    <row r="1069" spans="1:12" x14ac:dyDescent="0.25">
      <c r="A1069" s="35"/>
      <c r="B1069" s="17" t="s">
        <v>12</v>
      </c>
      <c r="C1069" s="17">
        <f>'NO TOCAR'!$F$4</f>
        <v>6397.22</v>
      </c>
      <c r="D1069" s="17">
        <f>'NO TOCAR'!$F$4</f>
        <v>6397.22</v>
      </c>
      <c r="E1069" s="17">
        <f>'NO TOCAR'!$F$4</f>
        <v>6397.22</v>
      </c>
      <c r="F1069" s="17">
        <f>'NO TOCAR'!$F$4</f>
        <v>6397.22</v>
      </c>
      <c r="G1069" s="17">
        <f>'NO TOCAR'!$F$4</f>
        <v>6397.22</v>
      </c>
      <c r="H1069" s="17">
        <f>'NO TOCAR'!$F$4</f>
        <v>6397.22</v>
      </c>
      <c r="I1069" s="17">
        <f>'NO TOCAR'!$F$4</f>
        <v>6397.22</v>
      </c>
      <c r="J1069" s="17">
        <f>'NO TOCAR'!$F$4</f>
        <v>6397.22</v>
      </c>
      <c r="K1069" s="17">
        <f>'NO TOCAR'!$F$4</f>
        <v>6397.22</v>
      </c>
      <c r="L1069" s="36">
        <f>'NO TOCAR'!$F$4</f>
        <v>6397.22</v>
      </c>
    </row>
    <row r="1070" spans="1:12" x14ac:dyDescent="0.25">
      <c r="A1070" s="35"/>
      <c r="B1070" s="17" t="s">
        <v>13</v>
      </c>
      <c r="C1070" s="17">
        <f>('NO TOCAR'!$B$17/18)*12</f>
        <v>87955.789056000009</v>
      </c>
      <c r="D1070" s="17">
        <f>('NO TOCAR'!$D$17/18)*12</f>
        <v>40838.779007999998</v>
      </c>
      <c r="E1070" s="17">
        <f>('NO TOCAR'!$F$17/18)*12</f>
        <v>27148.262783999999</v>
      </c>
      <c r="F1070" s="17"/>
      <c r="G1070" s="17"/>
      <c r="H1070" s="17"/>
      <c r="I1070" s="17"/>
      <c r="J1070" s="17"/>
      <c r="K1070" s="17"/>
      <c r="L1070" s="36"/>
    </row>
    <row r="1071" spans="1:12" x14ac:dyDescent="0.25">
      <c r="A1071" s="35"/>
      <c r="B1071" s="17" t="s">
        <v>14</v>
      </c>
      <c r="C1071" s="17">
        <f>'NO TOCAR'!$E$5</f>
        <v>12250</v>
      </c>
      <c r="D1071" s="17">
        <f>'NO TOCAR'!$E$5</f>
        <v>12250</v>
      </c>
      <c r="E1071" s="17">
        <f>'NO TOCAR'!$E$5</f>
        <v>12250</v>
      </c>
      <c r="F1071" s="17">
        <f>'NO TOCAR'!$E$5</f>
        <v>12250</v>
      </c>
      <c r="G1071" s="17">
        <f>'NO TOCAR'!$E$5</f>
        <v>12250</v>
      </c>
      <c r="H1071" s="17">
        <f>'NO TOCAR'!$E$5</f>
        <v>12250</v>
      </c>
      <c r="I1071" s="17">
        <f>'NO TOCAR'!$E$5</f>
        <v>12250</v>
      </c>
      <c r="J1071" s="17">
        <f>'NO TOCAR'!$E$5</f>
        <v>12250</v>
      </c>
      <c r="K1071" s="17">
        <f>'NO TOCAR'!$E$5</f>
        <v>12250</v>
      </c>
      <c r="L1071" s="36">
        <f>'NO TOCAR'!$E$5</f>
        <v>12250</v>
      </c>
    </row>
    <row r="1072" spans="1:12" x14ac:dyDescent="0.25">
      <c r="A1072" s="35"/>
      <c r="B1072" s="17" t="s">
        <v>15</v>
      </c>
      <c r="C1072" s="17">
        <f>'NO TOCAR'!$B$19</f>
        <v>14429.372854400001</v>
      </c>
      <c r="D1072" s="17">
        <f>'NO TOCAR'!$B$19</f>
        <v>14429.372854400001</v>
      </c>
      <c r="E1072" s="17">
        <f>'NO TOCAR'!$B$19</f>
        <v>14429.372854400001</v>
      </c>
      <c r="F1072" s="17">
        <f>'NO TOCAR'!$B$19</f>
        <v>14429.372854400001</v>
      </c>
      <c r="G1072" s="17">
        <f>'NO TOCAR'!$B$19</f>
        <v>14429.372854400001</v>
      </c>
      <c r="H1072" s="17">
        <f>'NO TOCAR'!$B$19</f>
        <v>14429.372854400001</v>
      </c>
      <c r="I1072" s="17">
        <f>'NO TOCAR'!$B$19</f>
        <v>14429.372854400001</v>
      </c>
      <c r="J1072" s="17">
        <f>'NO TOCAR'!$B$19</f>
        <v>14429.372854400001</v>
      </c>
      <c r="K1072" s="17">
        <f>'NO TOCAR'!$B$19</f>
        <v>14429.372854400001</v>
      </c>
      <c r="L1072" s="36">
        <f>'NO TOCAR'!$B$19</f>
        <v>14429.372854400001</v>
      </c>
    </row>
    <row r="1073" spans="1:12" x14ac:dyDescent="0.25">
      <c r="A1073" s="35"/>
      <c r="B1073" s="17" t="s">
        <v>16</v>
      </c>
      <c r="C1073" s="17">
        <f>'NO TOCAR'!$B$21</f>
        <v>72852.823583999998</v>
      </c>
      <c r="D1073" s="17">
        <f>'NO TOCAR'!$B$21</f>
        <v>72852.823583999998</v>
      </c>
      <c r="E1073" s="17">
        <f>'NO TOCAR'!$B$21</f>
        <v>72852.823583999998</v>
      </c>
      <c r="F1073" s="17">
        <f>'NO TOCAR'!$B$21</f>
        <v>72852.823583999998</v>
      </c>
      <c r="G1073" s="17">
        <f>'NO TOCAR'!$B$21</f>
        <v>72852.823583999998</v>
      </c>
      <c r="H1073" s="17">
        <f>'NO TOCAR'!$B$21</f>
        <v>72852.823583999998</v>
      </c>
      <c r="I1073" s="17">
        <f>'NO TOCAR'!$B$21</f>
        <v>72852.823583999998</v>
      </c>
      <c r="J1073" s="17">
        <f>'NO TOCAR'!$B$21</f>
        <v>72852.823583999998</v>
      </c>
      <c r="K1073" s="17">
        <f>'NO TOCAR'!$B$21</f>
        <v>72852.823583999998</v>
      </c>
      <c r="L1073" s="36">
        <f>'NO TOCAR'!$B$21</f>
        <v>72852.823583999998</v>
      </c>
    </row>
    <row r="1074" spans="1:12" x14ac:dyDescent="0.25">
      <c r="A1074" s="35"/>
      <c r="B1074" s="33" t="s">
        <v>17</v>
      </c>
      <c r="C1074" s="33">
        <f>SUM(C1062:C1073)</f>
        <v>1350635.5860187788</v>
      </c>
      <c r="D1074" s="33">
        <f t="shared" ref="D1074:L1074" si="354">SUM(D1062:D1073)</f>
        <v>1358179.2103406778</v>
      </c>
      <c r="E1074" s="33">
        <f t="shared" si="354"/>
        <v>1399149.3284865767</v>
      </c>
      <c r="F1074" s="33">
        <f t="shared" si="354"/>
        <v>1426661.7000724757</v>
      </c>
      <c r="G1074" s="33">
        <f t="shared" si="354"/>
        <v>1481322.3344423748</v>
      </c>
      <c r="H1074" s="33">
        <f t="shared" si="354"/>
        <v>1535982.9688122733</v>
      </c>
      <c r="I1074" s="33">
        <f t="shared" si="354"/>
        <v>1590643.6031821724</v>
      </c>
      <c r="J1074" s="33">
        <f t="shared" si="354"/>
        <v>1699964.87192197</v>
      </c>
      <c r="K1074" s="33">
        <f t="shared" si="354"/>
        <v>1754625.5062918696</v>
      </c>
      <c r="L1074" s="40">
        <f t="shared" si="354"/>
        <v>1863946.7750316672</v>
      </c>
    </row>
    <row r="1075" spans="1:12" x14ac:dyDescent="0.25">
      <c r="A1075" s="35"/>
      <c r="B1075" s="17" t="s">
        <v>18</v>
      </c>
      <c r="C1075" s="17">
        <f>(C1070+C1069+C1068+C1067+C1066+C1065+C1064+C1063+C1062)*21%</f>
        <v>262731.71181187953</v>
      </c>
      <c r="D1075" s="17">
        <f t="shared" ref="D1075:L1075" si="355">(D1070+D1069+D1068+D1067+D1066+D1065+D1064+D1063+D1062)*21%</f>
        <v>264315.87291947828</v>
      </c>
      <c r="E1075" s="17">
        <f t="shared" si="355"/>
        <v>272919.59773011709</v>
      </c>
      <c r="F1075" s="17">
        <f t="shared" si="355"/>
        <v>278697.19576315588</v>
      </c>
      <c r="G1075" s="17">
        <f t="shared" si="355"/>
        <v>290175.92898083461</v>
      </c>
      <c r="H1075" s="17">
        <f t="shared" si="355"/>
        <v>301654.66219851346</v>
      </c>
      <c r="I1075" s="17">
        <f t="shared" si="355"/>
        <v>313133.39541619224</v>
      </c>
      <c r="J1075" s="17">
        <f t="shared" si="355"/>
        <v>336090.86185154977</v>
      </c>
      <c r="K1075" s="17">
        <f t="shared" si="355"/>
        <v>347569.59506922856</v>
      </c>
      <c r="L1075" s="36">
        <f t="shared" si="355"/>
        <v>370527.06150458613</v>
      </c>
    </row>
    <row r="1076" spans="1:12" x14ac:dyDescent="0.25">
      <c r="A1076" s="35"/>
      <c r="B1076" s="17" t="s">
        <v>19</v>
      </c>
      <c r="C1076" s="17">
        <f>(C1070+C1069+C1068+C1067+C1066+C1065+C1064+C1063+C1062)*7%</f>
        <v>87577.237270626516</v>
      </c>
      <c r="D1076" s="17">
        <f t="shared" ref="D1076:L1076" si="356">(D1070+D1069+D1068+D1067+D1066+D1065+D1064+D1063+D1062)*7%</f>
        <v>88105.290973159441</v>
      </c>
      <c r="E1076" s="17">
        <f t="shared" si="356"/>
        <v>90973.199243372364</v>
      </c>
      <c r="F1076" s="17">
        <f t="shared" si="356"/>
        <v>92899.065254385307</v>
      </c>
      <c r="G1076" s="17">
        <f t="shared" si="356"/>
        <v>96725.309660278217</v>
      </c>
      <c r="H1076" s="17">
        <f t="shared" si="356"/>
        <v>100551.55406617117</v>
      </c>
      <c r="I1076" s="17">
        <f t="shared" si="356"/>
        <v>104377.7984720641</v>
      </c>
      <c r="J1076" s="17">
        <f t="shared" si="356"/>
        <v>112030.28728384995</v>
      </c>
      <c r="K1076" s="17">
        <f t="shared" si="356"/>
        <v>115856.53168974287</v>
      </c>
      <c r="L1076" s="36">
        <f t="shared" si="356"/>
        <v>123509.02050152872</v>
      </c>
    </row>
    <row r="1077" spans="1:12" x14ac:dyDescent="0.25">
      <c r="A1077" s="35"/>
      <c r="B1077" s="17" t="s">
        <v>20</v>
      </c>
      <c r="C1077" s="17">
        <f>'NO TOCAR'!$B$22</f>
        <v>1429.82</v>
      </c>
      <c r="D1077" s="17">
        <f>'NO TOCAR'!$B$22</f>
        <v>1429.82</v>
      </c>
      <c r="E1077" s="17">
        <f>'NO TOCAR'!$B$22</f>
        <v>1429.82</v>
      </c>
      <c r="F1077" s="17">
        <f>'NO TOCAR'!$B$22</f>
        <v>1429.82</v>
      </c>
      <c r="G1077" s="17">
        <f>'NO TOCAR'!$B$22</f>
        <v>1429.82</v>
      </c>
      <c r="H1077" s="17">
        <f>'NO TOCAR'!$B$22</f>
        <v>1429.82</v>
      </c>
      <c r="I1077" s="17">
        <f>'NO TOCAR'!$B$22</f>
        <v>1429.82</v>
      </c>
      <c r="J1077" s="17">
        <f>'NO TOCAR'!$B$22</f>
        <v>1429.82</v>
      </c>
      <c r="K1077" s="17">
        <f>'NO TOCAR'!$B$22</f>
        <v>1429.82</v>
      </c>
      <c r="L1077" s="36">
        <f>'NO TOCAR'!$B$22</f>
        <v>1429.82</v>
      </c>
    </row>
    <row r="1078" spans="1:12" x14ac:dyDescent="0.25">
      <c r="A1078" s="35"/>
      <c r="B1078" s="17" t="s">
        <v>220</v>
      </c>
      <c r="C1078" s="17">
        <f>(C1062+C1063+C1064+C1065+C1066+C1067+C1068+C1069+C1070)*1%</f>
        <v>12511.033895803788</v>
      </c>
      <c r="D1078" s="17">
        <f t="shared" ref="D1078:L1078" si="357">(D1062+D1063+D1064+D1065+D1066+D1067+D1068+D1069+D1070)*1%</f>
        <v>12586.470139022776</v>
      </c>
      <c r="E1078" s="17">
        <f t="shared" si="357"/>
        <v>12996.171320481768</v>
      </c>
      <c r="F1078" s="17">
        <f t="shared" si="357"/>
        <v>13271.295036340756</v>
      </c>
      <c r="G1078" s="17">
        <f t="shared" si="357"/>
        <v>13817.901380039748</v>
      </c>
      <c r="H1078" s="17">
        <f t="shared" si="357"/>
        <v>14364.507723738736</v>
      </c>
      <c r="I1078" s="17">
        <f t="shared" si="357"/>
        <v>14911.114067437724</v>
      </c>
      <c r="J1078" s="17">
        <f t="shared" si="357"/>
        <v>16004.326754835702</v>
      </c>
      <c r="K1078" s="17">
        <f t="shared" si="357"/>
        <v>16550.933098534697</v>
      </c>
      <c r="L1078" s="17">
        <f t="shared" si="357"/>
        <v>17644.145785932673</v>
      </c>
    </row>
    <row r="1079" spans="1:12" x14ac:dyDescent="0.25">
      <c r="A1079" s="35"/>
      <c r="B1079" s="33" t="s">
        <v>22</v>
      </c>
      <c r="C1079" s="33">
        <f>SUM(C1075:C1078)</f>
        <v>364249.80297830986</v>
      </c>
      <c r="D1079" s="33">
        <f t="shared" ref="D1079:L1079" si="358">SUM(D1075:D1078)</f>
        <v>366437.45403166051</v>
      </c>
      <c r="E1079" s="33">
        <f t="shared" si="358"/>
        <v>378318.78829397121</v>
      </c>
      <c r="F1079" s="33">
        <f t="shared" si="358"/>
        <v>386297.37605388195</v>
      </c>
      <c r="G1079" s="33">
        <f t="shared" si="358"/>
        <v>402148.96002115257</v>
      </c>
      <c r="H1079" s="33">
        <f t="shared" si="358"/>
        <v>418000.54398842336</v>
      </c>
      <c r="I1079" s="33">
        <f t="shared" si="358"/>
        <v>433852.12795569404</v>
      </c>
      <c r="J1079" s="33">
        <f t="shared" si="358"/>
        <v>465555.29589023546</v>
      </c>
      <c r="K1079" s="33">
        <f t="shared" si="358"/>
        <v>481406.87985750614</v>
      </c>
      <c r="L1079" s="33">
        <f t="shared" si="358"/>
        <v>513110.04779204755</v>
      </c>
    </row>
    <row r="1080" spans="1:12" ht="15.75" thickBot="1" x14ac:dyDescent="0.3">
      <c r="A1080" s="42"/>
      <c r="B1080" s="50" t="s">
        <v>21</v>
      </c>
      <c r="C1080" s="50">
        <f>C1074-C1079</f>
        <v>986385.78304046905</v>
      </c>
      <c r="D1080" s="50">
        <f t="shared" ref="D1080:L1080" si="359">D1074-D1079</f>
        <v>991741.75630901731</v>
      </c>
      <c r="E1080" s="50">
        <f t="shared" si="359"/>
        <v>1020830.5401926055</v>
      </c>
      <c r="F1080" s="50">
        <f t="shared" si="359"/>
        <v>1040364.3240185938</v>
      </c>
      <c r="G1080" s="50">
        <f t="shared" si="359"/>
        <v>1079173.3744212221</v>
      </c>
      <c r="H1080" s="50">
        <f t="shared" si="359"/>
        <v>1117982.4248238499</v>
      </c>
      <c r="I1080" s="50">
        <f t="shared" si="359"/>
        <v>1156791.4752264784</v>
      </c>
      <c r="J1080" s="50">
        <f t="shared" si="359"/>
        <v>1234409.5760317347</v>
      </c>
      <c r="K1080" s="50">
        <f t="shared" si="359"/>
        <v>1273218.6264343634</v>
      </c>
      <c r="L1080" s="51">
        <f t="shared" si="359"/>
        <v>1350836.7272396197</v>
      </c>
    </row>
    <row r="1081" spans="1:12" ht="15.75" thickBot="1" x14ac:dyDescent="0.3"/>
    <row r="1082" spans="1:12" x14ac:dyDescent="0.25">
      <c r="A1082" s="18"/>
      <c r="B1082" s="43" t="s">
        <v>0</v>
      </c>
      <c r="C1082" s="44">
        <v>71.94</v>
      </c>
      <c r="D1082" s="19"/>
      <c r="E1082" s="19"/>
      <c r="F1082" s="19"/>
      <c r="G1082" s="19"/>
      <c r="H1082" s="19"/>
      <c r="I1082" s="19"/>
      <c r="J1082" s="19"/>
      <c r="K1082" s="19"/>
      <c r="L1082" s="20"/>
    </row>
    <row r="1083" spans="1:12" x14ac:dyDescent="0.25">
      <c r="A1083" s="37" t="s">
        <v>147</v>
      </c>
      <c r="B1083" s="30" t="s">
        <v>183</v>
      </c>
      <c r="C1083" s="30" t="s">
        <v>185</v>
      </c>
      <c r="D1083" s="17"/>
      <c r="E1083" s="17"/>
      <c r="F1083" s="17"/>
      <c r="G1083" s="17"/>
      <c r="H1083" s="17"/>
      <c r="I1083" s="17"/>
      <c r="J1083" s="17"/>
      <c r="K1083" s="17"/>
      <c r="L1083" s="36"/>
    </row>
    <row r="1084" spans="1:12" x14ac:dyDescent="0.25">
      <c r="A1084" s="37" t="s">
        <v>1</v>
      </c>
      <c r="B1084" s="30">
        <v>36</v>
      </c>
      <c r="C1084" s="30">
        <v>36</v>
      </c>
      <c r="D1084" s="17"/>
      <c r="E1084" s="17"/>
      <c r="F1084" s="17"/>
      <c r="G1084" s="17"/>
      <c r="H1084" s="17"/>
      <c r="I1084" s="17"/>
      <c r="J1084" s="17"/>
      <c r="K1084" s="17"/>
      <c r="L1084" s="36"/>
    </row>
    <row r="1085" spans="1:12" x14ac:dyDescent="0.25">
      <c r="A1085" s="35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36"/>
    </row>
    <row r="1086" spans="1:12" x14ac:dyDescent="0.25">
      <c r="A1086" s="35"/>
      <c r="B1086" s="28" t="s">
        <v>3</v>
      </c>
      <c r="C1086" s="17">
        <v>4</v>
      </c>
      <c r="D1086" s="17">
        <v>6</v>
      </c>
      <c r="E1086" s="17">
        <v>9</v>
      </c>
      <c r="F1086" s="17">
        <v>11</v>
      </c>
      <c r="G1086" s="17">
        <v>14</v>
      </c>
      <c r="H1086" s="17">
        <v>16</v>
      </c>
      <c r="I1086" s="17">
        <v>19</v>
      </c>
      <c r="J1086" s="17">
        <v>21</v>
      </c>
      <c r="K1086" s="17">
        <v>23</v>
      </c>
      <c r="L1086" s="36" t="s">
        <v>4</v>
      </c>
    </row>
    <row r="1087" spans="1:12" x14ac:dyDescent="0.25">
      <c r="A1087" s="35" t="s">
        <v>37</v>
      </c>
      <c r="B1087" s="28" t="s">
        <v>2</v>
      </c>
      <c r="C1087" s="31">
        <v>0.2</v>
      </c>
      <c r="D1087" s="31">
        <v>0.3</v>
      </c>
      <c r="E1087" s="31">
        <v>0.4</v>
      </c>
      <c r="F1087" s="31">
        <v>0.5</v>
      </c>
      <c r="G1087" s="31">
        <v>0.6</v>
      </c>
      <c r="H1087" s="31">
        <v>0.7</v>
      </c>
      <c r="I1087" s="31">
        <v>0.8</v>
      </c>
      <c r="J1087" s="31">
        <v>1</v>
      </c>
      <c r="K1087" s="31">
        <v>1.1000000000000001</v>
      </c>
      <c r="L1087" s="39">
        <v>1.3</v>
      </c>
    </row>
    <row r="1088" spans="1:12" ht="18.75" x14ac:dyDescent="0.3">
      <c r="A1088" s="35"/>
      <c r="B1088" s="28" t="s">
        <v>7</v>
      </c>
      <c r="C1088" s="32">
        <v>0.1</v>
      </c>
      <c r="D1088" s="31">
        <v>0.2</v>
      </c>
      <c r="E1088" s="31">
        <v>0.4</v>
      </c>
      <c r="F1088" s="31">
        <v>0.8</v>
      </c>
      <c r="G1088" s="31"/>
      <c r="H1088" s="31"/>
      <c r="I1088" s="31"/>
      <c r="J1088" s="31"/>
      <c r="K1088" s="31"/>
      <c r="L1088" s="39"/>
    </row>
    <row r="1089" spans="1:12" x14ac:dyDescent="0.25">
      <c r="A1089" s="35" t="s">
        <v>104</v>
      </c>
      <c r="B1089" s="17" t="s">
        <v>5</v>
      </c>
      <c r="C1089" s="17">
        <f>(('NO TOCAR'!$B$9*$C$1082)*36)</f>
        <v>955130.92469440599</v>
      </c>
      <c r="D1089" s="17">
        <f>(('NO TOCAR'!$B$9*$C$1082)*36)</f>
        <v>955130.92469440599</v>
      </c>
      <c r="E1089" s="17">
        <f>(('NO TOCAR'!$B$9*$C$1082)*36)</f>
        <v>955130.92469440599</v>
      </c>
      <c r="F1089" s="17">
        <f>(('NO TOCAR'!$B$9*$C$1082)*36)</f>
        <v>955130.92469440599</v>
      </c>
      <c r="G1089" s="17">
        <f>(('NO TOCAR'!$B$9*$C$1082)*36)</f>
        <v>955130.92469440599</v>
      </c>
      <c r="H1089" s="17">
        <f>(('NO TOCAR'!$B$9*$C$1082)*36)</f>
        <v>955130.92469440599</v>
      </c>
      <c r="I1089" s="17">
        <f>(('NO TOCAR'!$B$9*$C$1082)*36)</f>
        <v>955130.92469440599</v>
      </c>
      <c r="J1089" s="17">
        <f>(('NO TOCAR'!$B$9*$C$1082)*36)</f>
        <v>955130.92469440599</v>
      </c>
      <c r="K1089" s="17">
        <f>(('NO TOCAR'!$B$9*$C$1082)*36)</f>
        <v>955130.92469440599</v>
      </c>
      <c r="L1089" s="36">
        <f>(('NO TOCAR'!$B$9*$C$1082)*36)</f>
        <v>955130.92469440599</v>
      </c>
    </row>
    <row r="1090" spans="1:12" x14ac:dyDescent="0.25">
      <c r="A1090" s="35" t="s">
        <v>186</v>
      </c>
      <c r="B1090" s="17" t="s">
        <v>6</v>
      </c>
      <c r="C1090" s="17">
        <f>C1089*C1087</f>
        <v>191026.1849388812</v>
      </c>
      <c r="D1090" s="17">
        <f>D1089*D1087</f>
        <v>286539.2774083218</v>
      </c>
      <c r="E1090" s="17">
        <f t="shared" ref="E1090:L1090" si="360">E1089*E1087</f>
        <v>382052.36987776239</v>
      </c>
      <c r="F1090" s="17">
        <f t="shared" si="360"/>
        <v>477565.46234720299</v>
      </c>
      <c r="G1090" s="17">
        <f t="shared" si="360"/>
        <v>573078.55481664359</v>
      </c>
      <c r="H1090" s="17">
        <f t="shared" si="360"/>
        <v>668591.64728608413</v>
      </c>
      <c r="I1090" s="17">
        <f t="shared" si="360"/>
        <v>764104.73975552479</v>
      </c>
      <c r="J1090" s="17">
        <f t="shared" si="360"/>
        <v>955130.92469440599</v>
      </c>
      <c r="K1090" s="17">
        <f t="shared" si="360"/>
        <v>1050644.0171638466</v>
      </c>
      <c r="L1090" s="36">
        <f t="shared" si="360"/>
        <v>1241670.2021027277</v>
      </c>
    </row>
    <row r="1091" spans="1:12" x14ac:dyDescent="0.25">
      <c r="A1091" s="35"/>
      <c r="B1091" s="17" t="s">
        <v>7</v>
      </c>
      <c r="C1091" s="17">
        <f>C1089*$C$440</f>
        <v>95513.092469440599</v>
      </c>
      <c r="D1091" s="17">
        <f t="shared" ref="D1091:L1091" si="361">D1089*$C$440</f>
        <v>95513.092469440599</v>
      </c>
      <c r="E1091" s="17">
        <f t="shared" si="361"/>
        <v>95513.092469440599</v>
      </c>
      <c r="F1091" s="17">
        <f t="shared" si="361"/>
        <v>95513.092469440599</v>
      </c>
      <c r="G1091" s="17">
        <f t="shared" si="361"/>
        <v>95513.092469440599</v>
      </c>
      <c r="H1091" s="17">
        <f t="shared" si="361"/>
        <v>95513.092469440599</v>
      </c>
      <c r="I1091" s="17">
        <f t="shared" si="361"/>
        <v>95513.092469440599</v>
      </c>
      <c r="J1091" s="17">
        <f t="shared" si="361"/>
        <v>95513.092469440599</v>
      </c>
      <c r="K1091" s="17">
        <f t="shared" si="361"/>
        <v>95513.092469440599</v>
      </c>
      <c r="L1091" s="36">
        <f t="shared" si="361"/>
        <v>95513.092469440599</v>
      </c>
    </row>
    <row r="1092" spans="1:12" x14ac:dyDescent="0.25">
      <c r="A1092" s="35"/>
      <c r="B1092" s="17" t="s">
        <v>8</v>
      </c>
      <c r="C1092" s="17">
        <f>('NO TOCAR'!$B$11/18)*36</f>
        <v>475570.588032</v>
      </c>
      <c r="D1092" s="17">
        <f>C1092+('NO TOCAR'!$B$13*2)</f>
        <v>497187.41356800002</v>
      </c>
      <c r="E1092" s="17">
        <f>D1092+('NO TOCAR'!$B$13*2)</f>
        <v>518804.23910400004</v>
      </c>
      <c r="F1092" s="17">
        <f>E1092+('NO TOCAR'!$B$13*2)</f>
        <v>540421.06464</v>
      </c>
      <c r="G1092" s="17">
        <f>F1092+('NO TOCAR'!$B$13*2)</f>
        <v>562037.89017599996</v>
      </c>
      <c r="H1092" s="17">
        <f>G1092+('NO TOCAR'!$B$13*2)</f>
        <v>583654.71571199992</v>
      </c>
      <c r="I1092" s="17">
        <f>H1092+('NO TOCAR'!$B$13*2)</f>
        <v>605271.54124799988</v>
      </c>
      <c r="J1092" s="17">
        <f>I1092+('NO TOCAR'!$B$13*2)+('NO TOCAR'!$B$13*2)</f>
        <v>648505.1923199998</v>
      </c>
      <c r="K1092" s="17">
        <f>J1092+('NO TOCAR'!$B$13*2)</f>
        <v>670122.01785599976</v>
      </c>
      <c r="L1092" s="17">
        <f>K1092+('NO TOCAR'!$B$13*2)+('NO TOCAR'!$B$13*2)</f>
        <v>713355.66892799968</v>
      </c>
    </row>
    <row r="1093" spans="1:12" x14ac:dyDescent="0.25">
      <c r="A1093" s="35"/>
      <c r="B1093" s="17" t="s">
        <v>9</v>
      </c>
      <c r="C1093" s="17">
        <f>(C1092+C1091+C1090+C1089)*$E$8</f>
        <v>686896.31605389109</v>
      </c>
      <c r="D1093" s="17">
        <f t="shared" ref="D1093:L1093" si="362">(D1092+D1091+D1090+D1089)*$E$8</f>
        <v>733748.28325606743</v>
      </c>
      <c r="E1093" s="17">
        <f t="shared" si="362"/>
        <v>780600.25045824377</v>
      </c>
      <c r="F1093" s="17">
        <f t="shared" si="362"/>
        <v>827452.21766041988</v>
      </c>
      <c r="G1093" s="17">
        <f t="shared" si="362"/>
        <v>874304.18486259598</v>
      </c>
      <c r="H1093" s="17">
        <f t="shared" si="362"/>
        <v>921156.15206477221</v>
      </c>
      <c r="I1093" s="17">
        <f t="shared" si="362"/>
        <v>968008.11926694855</v>
      </c>
      <c r="J1093" s="17">
        <f t="shared" si="362"/>
        <v>1061712.0536713011</v>
      </c>
      <c r="K1093" s="17">
        <f t="shared" si="362"/>
        <v>1108564.0208734772</v>
      </c>
      <c r="L1093" s="36">
        <f t="shared" si="362"/>
        <v>1202267.9552778297</v>
      </c>
    </row>
    <row r="1094" spans="1:12" x14ac:dyDescent="0.25">
      <c r="A1094" s="35"/>
      <c r="B1094" s="17" t="s">
        <v>10</v>
      </c>
      <c r="C1094" s="17">
        <f>('NO TOCAR'!$E$4)*2</f>
        <v>32900</v>
      </c>
      <c r="D1094" s="17">
        <f>('NO TOCAR'!$E$4)*2</f>
        <v>32900</v>
      </c>
      <c r="E1094" s="17">
        <f>('NO TOCAR'!$E$4)*2</f>
        <v>32900</v>
      </c>
      <c r="F1094" s="17">
        <f>('NO TOCAR'!$E$4)*2</f>
        <v>32900</v>
      </c>
      <c r="G1094" s="17">
        <f>('NO TOCAR'!$E$4)*2</f>
        <v>32900</v>
      </c>
      <c r="H1094" s="17">
        <f>('NO TOCAR'!$E$4)*2</f>
        <v>32900</v>
      </c>
      <c r="I1094" s="17">
        <f>('NO TOCAR'!$E$4)*2</f>
        <v>32900</v>
      </c>
      <c r="J1094" s="17">
        <f>('NO TOCAR'!$E$4)*2</f>
        <v>32900</v>
      </c>
      <c r="K1094" s="17">
        <f>('NO TOCAR'!$E$4)*2</f>
        <v>32900</v>
      </c>
      <c r="L1094" s="36">
        <f>('NO TOCAR'!$E$4)*2</f>
        <v>32900</v>
      </c>
    </row>
    <row r="1095" spans="1:12" x14ac:dyDescent="0.25">
      <c r="A1095" s="35"/>
      <c r="B1095" s="17" t="s">
        <v>11</v>
      </c>
      <c r="C1095" s="17">
        <f>('NO TOCAR'!$B$15)*2</f>
        <v>53823.819455999997</v>
      </c>
      <c r="D1095" s="17">
        <f>('NO TOCAR'!$B$15)*2</f>
        <v>53823.819455999997</v>
      </c>
      <c r="E1095" s="17">
        <f>('NO TOCAR'!$B$15)*2</f>
        <v>53823.819455999997</v>
      </c>
      <c r="F1095" s="17">
        <f>('NO TOCAR'!$B$15)*2</f>
        <v>53823.819455999997</v>
      </c>
      <c r="G1095" s="17">
        <f>('NO TOCAR'!$B$15)*2</f>
        <v>53823.819455999997</v>
      </c>
      <c r="H1095" s="17">
        <f>('NO TOCAR'!$B$15)*2</f>
        <v>53823.819455999997</v>
      </c>
      <c r="I1095" s="17">
        <f>('NO TOCAR'!$B$15)*2</f>
        <v>53823.819455999997</v>
      </c>
      <c r="J1095" s="17">
        <f>('NO TOCAR'!$B$15)*2</f>
        <v>53823.819455999997</v>
      </c>
      <c r="K1095" s="17">
        <f>('NO TOCAR'!$B$15)*2</f>
        <v>53823.819455999997</v>
      </c>
      <c r="L1095" s="36">
        <f>('NO TOCAR'!$B$15)*2</f>
        <v>53823.819455999997</v>
      </c>
    </row>
    <row r="1096" spans="1:12" x14ac:dyDescent="0.25">
      <c r="A1096" s="35"/>
      <c r="B1096" s="17" t="s">
        <v>12</v>
      </c>
      <c r="C1096" s="17">
        <f>('NO TOCAR'!$F$4)*2</f>
        <v>12794.44</v>
      </c>
      <c r="D1096" s="17">
        <f>('NO TOCAR'!$F$4)*2</f>
        <v>12794.44</v>
      </c>
      <c r="E1096" s="17">
        <f>('NO TOCAR'!$F$4)*2</f>
        <v>12794.44</v>
      </c>
      <c r="F1096" s="17">
        <f>('NO TOCAR'!$F$4)*2</f>
        <v>12794.44</v>
      </c>
      <c r="G1096" s="17">
        <f>('NO TOCAR'!$F$4)*2</f>
        <v>12794.44</v>
      </c>
      <c r="H1096" s="17">
        <f>('NO TOCAR'!$F$4)*2</f>
        <v>12794.44</v>
      </c>
      <c r="I1096" s="17">
        <f>('NO TOCAR'!$F$4)*2</f>
        <v>12794.44</v>
      </c>
      <c r="J1096" s="17">
        <f>('NO TOCAR'!$F$4)*2</f>
        <v>12794.44</v>
      </c>
      <c r="K1096" s="17">
        <f>('NO TOCAR'!$F$4)*2</f>
        <v>12794.44</v>
      </c>
      <c r="L1096" s="36">
        <f>('NO TOCAR'!$F$4)*2</f>
        <v>12794.44</v>
      </c>
    </row>
    <row r="1097" spans="1:12" x14ac:dyDescent="0.25">
      <c r="A1097" s="35"/>
      <c r="B1097" s="17" t="s">
        <v>13</v>
      </c>
      <c r="C1097" s="17">
        <f>'NO TOCAR'!$B$17*2</f>
        <v>263867.36716800003</v>
      </c>
      <c r="D1097" s="17">
        <f>'NO TOCAR'!$D$17*2</f>
        <v>122516.33702399999</v>
      </c>
      <c r="E1097" s="17">
        <f>'NO TOCAR'!$F$17*2</f>
        <v>81444.788352000003</v>
      </c>
      <c r="F1097" s="17"/>
      <c r="G1097" s="17"/>
      <c r="H1097" s="17"/>
      <c r="I1097" s="17"/>
      <c r="J1097" s="17"/>
      <c r="K1097" s="17"/>
      <c r="L1097" s="36"/>
    </row>
    <row r="1098" spans="1:12" x14ac:dyDescent="0.25">
      <c r="A1098" s="35"/>
      <c r="B1098" s="17" t="s">
        <v>14</v>
      </c>
      <c r="C1098" s="17">
        <f>('NO TOCAR'!$E$5)*2</f>
        <v>24500</v>
      </c>
      <c r="D1098" s="17">
        <f>('NO TOCAR'!$E$5)*2</f>
        <v>24500</v>
      </c>
      <c r="E1098" s="17">
        <f>('NO TOCAR'!$E$5)*2</f>
        <v>24500</v>
      </c>
      <c r="F1098" s="17">
        <f>('NO TOCAR'!$E$5)*2</f>
        <v>24500</v>
      </c>
      <c r="G1098" s="17">
        <f>('NO TOCAR'!$E$5)*2</f>
        <v>24500</v>
      </c>
      <c r="H1098" s="17">
        <f>('NO TOCAR'!$E$5)*2</f>
        <v>24500</v>
      </c>
      <c r="I1098" s="17">
        <f>('NO TOCAR'!$E$5)*2</f>
        <v>24500</v>
      </c>
      <c r="J1098" s="17">
        <f>('NO TOCAR'!$E$5)*2</f>
        <v>24500</v>
      </c>
      <c r="K1098" s="17">
        <f>('NO TOCAR'!$E$5)*2</f>
        <v>24500</v>
      </c>
      <c r="L1098" s="36">
        <f>('NO TOCAR'!$E$5)*2</f>
        <v>24500</v>
      </c>
    </row>
    <row r="1099" spans="1:12" x14ac:dyDescent="0.25">
      <c r="A1099" s="35"/>
      <c r="B1099" s="17" t="s">
        <v>15</v>
      </c>
      <c r="C1099" s="17">
        <f>('NO TOCAR'!$B$19)*2</f>
        <v>28858.745708800001</v>
      </c>
      <c r="D1099" s="17">
        <f>('NO TOCAR'!$B$19)*2</f>
        <v>28858.745708800001</v>
      </c>
      <c r="E1099" s="17">
        <f>('NO TOCAR'!$B$19)*2</f>
        <v>28858.745708800001</v>
      </c>
      <c r="F1099" s="17">
        <f>('NO TOCAR'!$B$19)*2</f>
        <v>28858.745708800001</v>
      </c>
      <c r="G1099" s="17">
        <f>('NO TOCAR'!$B$19)*2</f>
        <v>28858.745708800001</v>
      </c>
      <c r="H1099" s="17">
        <f>('NO TOCAR'!$B$19)*2</f>
        <v>28858.745708800001</v>
      </c>
      <c r="I1099" s="17">
        <f>('NO TOCAR'!$B$19)*2</f>
        <v>28858.745708800001</v>
      </c>
      <c r="J1099" s="17">
        <f>('NO TOCAR'!$B$19)*2</f>
        <v>28858.745708800001</v>
      </c>
      <c r="K1099" s="17">
        <f>('NO TOCAR'!$B$19)*2</f>
        <v>28858.745708800001</v>
      </c>
      <c r="L1099" s="36">
        <f>('NO TOCAR'!$B$19)*2</f>
        <v>28858.745708800001</v>
      </c>
    </row>
    <row r="1100" spans="1:12" x14ac:dyDescent="0.25">
      <c r="A1100" s="35"/>
      <c r="B1100" s="17" t="s">
        <v>16</v>
      </c>
      <c r="C1100" s="17">
        <f>('NO TOCAR'!$B$21)*2</f>
        <v>145705.647168</v>
      </c>
      <c r="D1100" s="17">
        <f>('NO TOCAR'!$B$21)*2</f>
        <v>145705.647168</v>
      </c>
      <c r="E1100" s="17">
        <f>('NO TOCAR'!$B$21)*2</f>
        <v>145705.647168</v>
      </c>
      <c r="F1100" s="17">
        <f>('NO TOCAR'!$B$21)*2</f>
        <v>145705.647168</v>
      </c>
      <c r="G1100" s="17">
        <f>('NO TOCAR'!$B$21)*2</f>
        <v>145705.647168</v>
      </c>
      <c r="H1100" s="17">
        <f>('NO TOCAR'!$B$21)*2</f>
        <v>145705.647168</v>
      </c>
      <c r="I1100" s="17">
        <f>('NO TOCAR'!$B$21)*2</f>
        <v>145705.647168</v>
      </c>
      <c r="J1100" s="17">
        <f>('NO TOCAR'!$B$21)*2</f>
        <v>145705.647168</v>
      </c>
      <c r="K1100" s="17">
        <f>('NO TOCAR'!$B$21)*2</f>
        <v>145705.647168</v>
      </c>
      <c r="L1100" s="36">
        <f>('NO TOCAR'!$B$21)*2</f>
        <v>145705.647168</v>
      </c>
    </row>
    <row r="1101" spans="1:12" x14ac:dyDescent="0.25">
      <c r="A1101" s="35"/>
      <c r="B1101" s="33" t="s">
        <v>17</v>
      </c>
      <c r="C1101" s="33">
        <f>SUM(C1089:C1100)</f>
        <v>2966587.1256894181</v>
      </c>
      <c r="D1101" s="33">
        <f t="shared" ref="D1101:L1101" si="363">SUM(D1089:D1100)</f>
        <v>2989217.9807530353</v>
      </c>
      <c r="E1101" s="33">
        <f t="shared" si="363"/>
        <v>3112128.317288653</v>
      </c>
      <c r="F1101" s="33">
        <f t="shared" si="363"/>
        <v>3194665.4141442692</v>
      </c>
      <c r="G1101" s="33">
        <f t="shared" si="363"/>
        <v>3358647.2993518859</v>
      </c>
      <c r="H1101" s="33">
        <f t="shared" si="363"/>
        <v>3522629.1845595026</v>
      </c>
      <c r="I1101" s="33">
        <f t="shared" si="363"/>
        <v>3686611.0697671194</v>
      </c>
      <c r="J1101" s="33">
        <f t="shared" si="363"/>
        <v>4014574.8401823528</v>
      </c>
      <c r="K1101" s="33">
        <f t="shared" si="363"/>
        <v>4178556.7253899705</v>
      </c>
      <c r="L1101" s="40">
        <f t="shared" si="363"/>
        <v>4506520.4958052039</v>
      </c>
    </row>
    <row r="1102" spans="1:12" x14ac:dyDescent="0.25">
      <c r="A1102" s="35"/>
      <c r="B1102" s="17" t="s">
        <v>18</v>
      </c>
      <c r="C1102" s="17">
        <f>(C1097+C1096+C1095+C1094+C1093+C1092+C1091+C1090+C1089)*21%</f>
        <v>581179.7738906499</v>
      </c>
      <c r="D1102" s="17">
        <f t="shared" ref="D1102:L1102" si="364">(D1097+D1096+D1095+D1094+D1093+D1092+D1091+D1090+D1089)*21%</f>
        <v>585932.25345400942</v>
      </c>
      <c r="E1102" s="17">
        <f t="shared" si="364"/>
        <v>611743.42412648909</v>
      </c>
      <c r="F1102" s="17">
        <f t="shared" si="364"/>
        <v>629076.21446616855</v>
      </c>
      <c r="G1102" s="17">
        <f t="shared" si="364"/>
        <v>663512.41035976796</v>
      </c>
      <c r="H1102" s="17">
        <f t="shared" si="364"/>
        <v>697948.6062533675</v>
      </c>
      <c r="I1102" s="17">
        <f t="shared" si="364"/>
        <v>732384.80214696703</v>
      </c>
      <c r="J1102" s="17">
        <f t="shared" si="364"/>
        <v>801257.19393416622</v>
      </c>
      <c r="K1102" s="17">
        <f t="shared" si="364"/>
        <v>835693.38982776576</v>
      </c>
      <c r="L1102" s="36">
        <f t="shared" si="364"/>
        <v>904565.78161496471</v>
      </c>
    </row>
    <row r="1103" spans="1:12" x14ac:dyDescent="0.25">
      <c r="A1103" s="35"/>
      <c r="B1103" s="17" t="s">
        <v>19</v>
      </c>
      <c r="C1103" s="17">
        <f>(C1097+C1096+C1095+C1094+C1093+C1092+C1091+C1090+C1089)*7%</f>
        <v>193726.59129688333</v>
      </c>
      <c r="D1103" s="17">
        <f t="shared" ref="D1103:L1103" si="365">(D1097+D1096+D1095+D1094+D1093+D1092+D1091+D1090+D1089)*7%</f>
        <v>195310.7511513365</v>
      </c>
      <c r="E1103" s="17">
        <f t="shared" si="365"/>
        <v>203914.47470882972</v>
      </c>
      <c r="F1103" s="17">
        <f t="shared" si="365"/>
        <v>209692.0714887229</v>
      </c>
      <c r="G1103" s="17">
        <f t="shared" si="365"/>
        <v>221170.80345325603</v>
      </c>
      <c r="H1103" s="17">
        <f t="shared" si="365"/>
        <v>232649.53541778919</v>
      </c>
      <c r="I1103" s="17">
        <f t="shared" si="365"/>
        <v>244128.26738232237</v>
      </c>
      <c r="J1103" s="17">
        <f t="shared" si="365"/>
        <v>267085.73131138878</v>
      </c>
      <c r="K1103" s="17">
        <f t="shared" si="365"/>
        <v>278564.46327592194</v>
      </c>
      <c r="L1103" s="36">
        <f t="shared" si="365"/>
        <v>301521.92720498831</v>
      </c>
    </row>
    <row r="1104" spans="1:12" x14ac:dyDescent="0.25">
      <c r="A1104" s="35"/>
      <c r="B1104" s="17" t="s">
        <v>20</v>
      </c>
      <c r="C1104" s="17">
        <f>'NO TOCAR'!$B$22</f>
        <v>1429.82</v>
      </c>
      <c r="D1104" s="17">
        <f>'NO TOCAR'!$B$22</f>
        <v>1429.82</v>
      </c>
      <c r="E1104" s="17">
        <f>'NO TOCAR'!$B$22</f>
        <v>1429.82</v>
      </c>
      <c r="F1104" s="17">
        <f>'NO TOCAR'!$B$22</f>
        <v>1429.82</v>
      </c>
      <c r="G1104" s="17">
        <f>'NO TOCAR'!$B$22</f>
        <v>1429.82</v>
      </c>
      <c r="H1104" s="17">
        <f>'NO TOCAR'!$B$22</f>
        <v>1429.82</v>
      </c>
      <c r="I1104" s="17">
        <f>'NO TOCAR'!$B$22</f>
        <v>1429.82</v>
      </c>
      <c r="J1104" s="17">
        <f>'NO TOCAR'!$B$22</f>
        <v>1429.82</v>
      </c>
      <c r="K1104" s="17">
        <f>'NO TOCAR'!$B$22</f>
        <v>1429.82</v>
      </c>
      <c r="L1104" s="36">
        <f>'NO TOCAR'!$B$22</f>
        <v>1429.82</v>
      </c>
    </row>
    <row r="1105" spans="1:12" x14ac:dyDescent="0.25">
      <c r="A1105" s="35"/>
      <c r="B1105" s="17" t="s">
        <v>220</v>
      </c>
      <c r="C1105" s="17">
        <f>(C1089+C1090+C1091+C1092+C1093+C1094+C1095+C1096+C1097)*1%</f>
        <v>27675.227328126184</v>
      </c>
      <c r="D1105" s="17">
        <f t="shared" ref="D1105:L1105" si="366">(D1089+D1090+D1091+D1092+D1093+D1094+D1095+D1096+D1097)*1%</f>
        <v>27901.535878762355</v>
      </c>
      <c r="E1105" s="17">
        <f t="shared" si="366"/>
        <v>29130.639244118531</v>
      </c>
      <c r="F1105" s="17">
        <f t="shared" si="366"/>
        <v>29956.010212674697</v>
      </c>
      <c r="G1105" s="17">
        <f t="shared" si="366"/>
        <v>31595.829064750858</v>
      </c>
      <c r="H1105" s="17">
        <f t="shared" si="366"/>
        <v>33235.647916827031</v>
      </c>
      <c r="I1105" s="17">
        <f t="shared" si="366"/>
        <v>34875.466768903199</v>
      </c>
      <c r="J1105" s="17">
        <f t="shared" si="366"/>
        <v>38155.10447305553</v>
      </c>
      <c r="K1105" s="17">
        <f t="shared" si="366"/>
        <v>39794.923325131705</v>
      </c>
      <c r="L1105" s="17">
        <f t="shared" si="366"/>
        <v>43074.561029284036</v>
      </c>
    </row>
    <row r="1106" spans="1:12" x14ac:dyDescent="0.25">
      <c r="A1106" s="35"/>
      <c r="B1106" s="33" t="s">
        <v>22</v>
      </c>
      <c r="C1106" s="33">
        <f>SUM(C1102:C1105)</f>
        <v>804011.41251565935</v>
      </c>
      <c r="D1106" s="33">
        <f t="shared" ref="D1106:L1106" si="367">SUM(D1102:D1105)</f>
        <v>810574.36048410821</v>
      </c>
      <c r="E1106" s="33">
        <f t="shared" si="367"/>
        <v>846218.3580794374</v>
      </c>
      <c r="F1106" s="33">
        <f t="shared" si="367"/>
        <v>870154.11616756616</v>
      </c>
      <c r="G1106" s="33">
        <f t="shared" si="367"/>
        <v>917708.86287777475</v>
      </c>
      <c r="H1106" s="33">
        <f t="shared" si="367"/>
        <v>965263.60958798369</v>
      </c>
      <c r="I1106" s="33">
        <f t="shared" si="367"/>
        <v>1012818.3562981925</v>
      </c>
      <c r="J1106" s="33">
        <f t="shared" si="367"/>
        <v>1107927.8497186108</v>
      </c>
      <c r="K1106" s="33">
        <f t="shared" si="367"/>
        <v>1155482.5964288195</v>
      </c>
      <c r="L1106" s="33">
        <f t="shared" si="367"/>
        <v>1250592.0898492371</v>
      </c>
    </row>
    <row r="1107" spans="1:12" x14ac:dyDescent="0.25">
      <c r="A1107" s="35"/>
      <c r="B1107" s="50" t="s">
        <v>21</v>
      </c>
      <c r="C1107" s="50">
        <f>C1101-C1106</f>
        <v>2162575.7131737587</v>
      </c>
      <c r="D1107" s="50">
        <f t="shared" ref="D1107:L1107" si="368">D1101-D1106</f>
        <v>2178643.620268927</v>
      </c>
      <c r="E1107" s="50">
        <f t="shared" si="368"/>
        <v>2265909.9592092158</v>
      </c>
      <c r="F1107" s="50">
        <f t="shared" si="368"/>
        <v>2324511.2979767029</v>
      </c>
      <c r="G1107" s="50">
        <f t="shared" si="368"/>
        <v>2440938.4364741109</v>
      </c>
      <c r="H1107" s="50">
        <f t="shared" si="368"/>
        <v>2557365.5749715189</v>
      </c>
      <c r="I1107" s="50">
        <f t="shared" si="368"/>
        <v>2673792.713468927</v>
      </c>
      <c r="J1107" s="50">
        <f t="shared" si="368"/>
        <v>2906646.9904637421</v>
      </c>
      <c r="K1107" s="50">
        <f t="shared" si="368"/>
        <v>3023074.128961151</v>
      </c>
      <c r="L1107" s="51">
        <f t="shared" si="368"/>
        <v>3255928.4059559666</v>
      </c>
    </row>
    <row r="1108" spans="1:12" x14ac:dyDescent="0.25">
      <c r="A1108" s="35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36"/>
    </row>
    <row r="1109" spans="1:12" x14ac:dyDescent="0.25">
      <c r="A1109" s="35"/>
      <c r="B1109" s="28" t="s">
        <v>0</v>
      </c>
      <c r="C1109" s="29">
        <v>71.94</v>
      </c>
      <c r="D1109" s="17"/>
      <c r="E1109" s="17"/>
      <c r="F1109" s="17"/>
      <c r="G1109" s="17"/>
      <c r="H1109" s="17"/>
      <c r="I1109" s="17"/>
      <c r="J1109" s="17"/>
      <c r="K1109" s="17"/>
      <c r="L1109" s="36"/>
    </row>
    <row r="1110" spans="1:12" x14ac:dyDescent="0.25">
      <c r="A1110" s="37" t="s">
        <v>147</v>
      </c>
      <c r="B1110" s="30" t="s">
        <v>183</v>
      </c>
      <c r="C1110" s="30" t="s">
        <v>185</v>
      </c>
      <c r="D1110" s="17"/>
      <c r="E1110" s="17"/>
      <c r="F1110" s="17"/>
      <c r="G1110" s="17"/>
      <c r="H1110" s="17"/>
      <c r="I1110" s="17"/>
      <c r="J1110" s="17"/>
      <c r="K1110" s="17"/>
      <c r="L1110" s="36"/>
    </row>
    <row r="1111" spans="1:12" x14ac:dyDescent="0.25">
      <c r="A1111" s="37" t="s">
        <v>1</v>
      </c>
      <c r="B1111" s="30">
        <v>36</v>
      </c>
      <c r="C1111" s="30">
        <v>36</v>
      </c>
      <c r="D1111" s="17"/>
      <c r="E1111" s="17"/>
      <c r="F1111" s="17"/>
      <c r="G1111" s="17"/>
      <c r="H1111" s="17"/>
      <c r="I1111" s="17"/>
      <c r="J1111" s="17"/>
      <c r="K1111" s="17"/>
      <c r="L1111" s="36"/>
    </row>
    <row r="1112" spans="1:12" x14ac:dyDescent="0.25">
      <c r="A1112" s="35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36"/>
    </row>
    <row r="1113" spans="1:12" x14ac:dyDescent="0.25">
      <c r="A1113" s="35"/>
      <c r="B1113" s="28" t="s">
        <v>3</v>
      </c>
      <c r="C1113" s="17">
        <v>4</v>
      </c>
      <c r="D1113" s="17">
        <v>6</v>
      </c>
      <c r="E1113" s="17">
        <v>9</v>
      </c>
      <c r="F1113" s="17">
        <v>11</v>
      </c>
      <c r="G1113" s="17">
        <v>14</v>
      </c>
      <c r="H1113" s="17">
        <v>16</v>
      </c>
      <c r="I1113" s="17">
        <v>19</v>
      </c>
      <c r="J1113" s="17">
        <v>21</v>
      </c>
      <c r="K1113" s="17">
        <v>23</v>
      </c>
      <c r="L1113" s="36" t="s">
        <v>4</v>
      </c>
    </row>
    <row r="1114" spans="1:12" x14ac:dyDescent="0.25">
      <c r="A1114" s="35" t="s">
        <v>54</v>
      </c>
      <c r="B1114" s="28" t="s">
        <v>2</v>
      </c>
      <c r="C1114" s="31">
        <v>0.2</v>
      </c>
      <c r="D1114" s="31">
        <v>0.3</v>
      </c>
      <c r="E1114" s="31">
        <v>0.4</v>
      </c>
      <c r="F1114" s="31">
        <v>0.5</v>
      </c>
      <c r="G1114" s="31">
        <v>0.6</v>
      </c>
      <c r="H1114" s="31">
        <v>0.7</v>
      </c>
      <c r="I1114" s="31">
        <v>0.8</v>
      </c>
      <c r="J1114" s="31">
        <v>1</v>
      </c>
      <c r="K1114" s="31">
        <v>1.1000000000000001</v>
      </c>
      <c r="L1114" s="39">
        <v>1.3</v>
      </c>
    </row>
    <row r="1115" spans="1:12" ht="18.75" x14ac:dyDescent="0.3">
      <c r="A1115" s="35"/>
      <c r="B1115" s="28" t="s">
        <v>7</v>
      </c>
      <c r="C1115" s="31">
        <v>0.1</v>
      </c>
      <c r="D1115" s="32">
        <v>0.2</v>
      </c>
      <c r="E1115" s="31">
        <v>0.4</v>
      </c>
      <c r="F1115" s="31">
        <v>0.8</v>
      </c>
      <c r="G1115" s="31"/>
      <c r="H1115" s="31"/>
      <c r="I1115" s="31"/>
      <c r="J1115" s="31"/>
      <c r="K1115" s="31"/>
      <c r="L1115" s="39"/>
    </row>
    <row r="1116" spans="1:12" x14ac:dyDescent="0.25">
      <c r="A1116" s="35" t="s">
        <v>104</v>
      </c>
      <c r="B1116" s="17" t="s">
        <v>5</v>
      </c>
      <c r="C1116" s="17">
        <f>(('NO TOCAR'!$B$9*$C$1109)*36)</f>
        <v>955130.92469440599</v>
      </c>
      <c r="D1116" s="17">
        <f>(('NO TOCAR'!$B$9*$C$1109)*36)</f>
        <v>955130.92469440599</v>
      </c>
      <c r="E1116" s="17">
        <f>(('NO TOCAR'!$B$9*$C$1109)*36)</f>
        <v>955130.92469440599</v>
      </c>
      <c r="F1116" s="17">
        <f>(('NO TOCAR'!$B$9*$C$1109)*36)</f>
        <v>955130.92469440599</v>
      </c>
      <c r="G1116" s="17">
        <f>(('NO TOCAR'!$B$9*$C$1109)*36)</f>
        <v>955130.92469440599</v>
      </c>
      <c r="H1116" s="17">
        <f>(('NO TOCAR'!$B$9*$C$1109)*36)</f>
        <v>955130.92469440599</v>
      </c>
      <c r="I1116" s="17">
        <f>(('NO TOCAR'!$B$9*$C$1109)*36)</f>
        <v>955130.92469440599</v>
      </c>
      <c r="J1116" s="17">
        <f>(('NO TOCAR'!$B$9*$C$1109)*36)</f>
        <v>955130.92469440599</v>
      </c>
      <c r="K1116" s="17">
        <f>(('NO TOCAR'!$B$9*$C$1109)*36)</f>
        <v>955130.92469440599</v>
      </c>
      <c r="L1116" s="36">
        <f>(('NO TOCAR'!$B$9*$C$1109)*36)</f>
        <v>955130.92469440599</v>
      </c>
    </row>
    <row r="1117" spans="1:12" x14ac:dyDescent="0.25">
      <c r="A1117" s="35" t="s">
        <v>186</v>
      </c>
      <c r="B1117" s="17" t="s">
        <v>6</v>
      </c>
      <c r="C1117" s="17">
        <f>C1116*C1114</f>
        <v>191026.1849388812</v>
      </c>
      <c r="D1117" s="17">
        <f>D1116*D1114</f>
        <v>286539.2774083218</v>
      </c>
      <c r="E1117" s="17">
        <f t="shared" ref="E1117:L1117" si="369">E1116*E1114</f>
        <v>382052.36987776239</v>
      </c>
      <c r="F1117" s="17">
        <f t="shared" si="369"/>
        <v>477565.46234720299</v>
      </c>
      <c r="G1117" s="17">
        <f t="shared" si="369"/>
        <v>573078.55481664359</v>
      </c>
      <c r="H1117" s="17">
        <f t="shared" si="369"/>
        <v>668591.64728608413</v>
      </c>
      <c r="I1117" s="17">
        <f t="shared" si="369"/>
        <v>764104.73975552479</v>
      </c>
      <c r="J1117" s="17">
        <f t="shared" si="369"/>
        <v>955130.92469440599</v>
      </c>
      <c r="K1117" s="17">
        <f t="shared" si="369"/>
        <v>1050644.0171638466</v>
      </c>
      <c r="L1117" s="36">
        <f t="shared" si="369"/>
        <v>1241670.2021027277</v>
      </c>
    </row>
    <row r="1118" spans="1:12" x14ac:dyDescent="0.25">
      <c r="A1118" s="35"/>
      <c r="B1118" s="17" t="s">
        <v>7</v>
      </c>
      <c r="C1118" s="17">
        <f>C1116*$D$899</f>
        <v>191026.1849388812</v>
      </c>
      <c r="D1118" s="17">
        <f t="shared" ref="D1118:L1118" si="370">D1116*$D$899</f>
        <v>191026.1849388812</v>
      </c>
      <c r="E1118" s="17">
        <f t="shared" si="370"/>
        <v>191026.1849388812</v>
      </c>
      <c r="F1118" s="17">
        <f t="shared" si="370"/>
        <v>191026.1849388812</v>
      </c>
      <c r="G1118" s="17">
        <f t="shared" si="370"/>
        <v>191026.1849388812</v>
      </c>
      <c r="H1118" s="17">
        <f t="shared" si="370"/>
        <v>191026.1849388812</v>
      </c>
      <c r="I1118" s="17">
        <f t="shared" si="370"/>
        <v>191026.1849388812</v>
      </c>
      <c r="J1118" s="17">
        <f t="shared" si="370"/>
        <v>191026.1849388812</v>
      </c>
      <c r="K1118" s="17">
        <f t="shared" si="370"/>
        <v>191026.1849388812</v>
      </c>
      <c r="L1118" s="36">
        <f t="shared" si="370"/>
        <v>191026.1849388812</v>
      </c>
    </row>
    <row r="1119" spans="1:12" x14ac:dyDescent="0.25">
      <c r="A1119" s="35"/>
      <c r="B1119" s="17" t="s">
        <v>8</v>
      </c>
      <c r="C1119" s="17">
        <f>('NO TOCAR'!$B$11/18)*36</f>
        <v>475570.588032</v>
      </c>
      <c r="D1119" s="17">
        <f>C1119+('NO TOCAR'!$B$13*2)</f>
        <v>497187.41356800002</v>
      </c>
      <c r="E1119" s="17">
        <f>D1119+('NO TOCAR'!$B$13*2)</f>
        <v>518804.23910400004</v>
      </c>
      <c r="F1119" s="17">
        <f>E1119+('NO TOCAR'!$B$13*2)</f>
        <v>540421.06464</v>
      </c>
      <c r="G1119" s="17">
        <f>F1119+('NO TOCAR'!$B$13*2)</f>
        <v>562037.89017599996</v>
      </c>
      <c r="H1119" s="17">
        <f>G1119+('NO TOCAR'!$B$13*2)</f>
        <v>583654.71571199992</v>
      </c>
      <c r="I1119" s="17">
        <f>H1119+('NO TOCAR'!$B$13*2)</f>
        <v>605271.54124799988</v>
      </c>
      <c r="J1119" s="17">
        <f>I1119+('NO TOCAR'!$B$13*2)+('NO TOCAR'!$B$13*2)</f>
        <v>648505.1923199998</v>
      </c>
      <c r="K1119" s="17">
        <f>J1119+('NO TOCAR'!$B$13*2)</f>
        <v>670122.01785599976</v>
      </c>
      <c r="L1119" s="17">
        <f>K1119+('NO TOCAR'!$B$13*2)+('NO TOCAR'!$B$13*2)</f>
        <v>713355.66892799968</v>
      </c>
    </row>
    <row r="1120" spans="1:12" x14ac:dyDescent="0.25">
      <c r="A1120" s="35"/>
      <c r="B1120" s="17" t="s">
        <v>9</v>
      </c>
      <c r="C1120" s="17">
        <f>(C1119+C1118+C1117+C1116)*$E$8</f>
        <v>725101.55304166733</v>
      </c>
      <c r="D1120" s="17">
        <f t="shared" ref="D1120:L1120" si="371">(D1119+D1118+D1117+D1116)*$E$8</f>
        <v>771953.52024384367</v>
      </c>
      <c r="E1120" s="17">
        <f t="shared" si="371"/>
        <v>818805.48744601989</v>
      </c>
      <c r="F1120" s="17">
        <f t="shared" si="371"/>
        <v>865657.45464819623</v>
      </c>
      <c r="G1120" s="17">
        <f t="shared" si="371"/>
        <v>912509.42185037234</v>
      </c>
      <c r="H1120" s="17">
        <f t="shared" si="371"/>
        <v>959361.38905254845</v>
      </c>
      <c r="I1120" s="17">
        <f t="shared" si="371"/>
        <v>1006213.3562547248</v>
      </c>
      <c r="J1120" s="17">
        <f t="shared" si="371"/>
        <v>1099917.2906590772</v>
      </c>
      <c r="K1120" s="17">
        <f t="shared" si="371"/>
        <v>1146769.2578612536</v>
      </c>
      <c r="L1120" s="36">
        <f t="shared" si="371"/>
        <v>1240473.1922656058</v>
      </c>
    </row>
    <row r="1121" spans="1:12" x14ac:dyDescent="0.25">
      <c r="A1121" s="35"/>
      <c r="B1121" s="17" t="s">
        <v>10</v>
      </c>
      <c r="C1121" s="17">
        <f>('NO TOCAR'!$E$4)*2</f>
        <v>32900</v>
      </c>
      <c r="D1121" s="17">
        <f>('NO TOCAR'!$E$4)*2</f>
        <v>32900</v>
      </c>
      <c r="E1121" s="17">
        <f>('NO TOCAR'!$E$4)*2</f>
        <v>32900</v>
      </c>
      <c r="F1121" s="17">
        <f>('NO TOCAR'!$E$4)*2</f>
        <v>32900</v>
      </c>
      <c r="G1121" s="17">
        <f>('NO TOCAR'!$E$4)*2</f>
        <v>32900</v>
      </c>
      <c r="H1121" s="17">
        <f>('NO TOCAR'!$E$4)*2</f>
        <v>32900</v>
      </c>
      <c r="I1121" s="17">
        <f>('NO TOCAR'!$E$4)*2</f>
        <v>32900</v>
      </c>
      <c r="J1121" s="17">
        <f>('NO TOCAR'!$E$4)*2</f>
        <v>32900</v>
      </c>
      <c r="K1121" s="17">
        <f>('NO TOCAR'!$E$4)*2</f>
        <v>32900</v>
      </c>
      <c r="L1121" s="36">
        <f>('NO TOCAR'!$E$4)*2</f>
        <v>32900</v>
      </c>
    </row>
    <row r="1122" spans="1:12" x14ac:dyDescent="0.25">
      <c r="A1122" s="35"/>
      <c r="B1122" s="17" t="s">
        <v>11</v>
      </c>
      <c r="C1122" s="17">
        <f>('NO TOCAR'!$B$15)*2</f>
        <v>53823.819455999997</v>
      </c>
      <c r="D1122" s="17">
        <f>('NO TOCAR'!$B$15)*2</f>
        <v>53823.819455999997</v>
      </c>
      <c r="E1122" s="17">
        <f>('NO TOCAR'!$B$15)*2</f>
        <v>53823.819455999997</v>
      </c>
      <c r="F1122" s="17">
        <f>('NO TOCAR'!$B$15)*2</f>
        <v>53823.819455999997</v>
      </c>
      <c r="G1122" s="17">
        <f>('NO TOCAR'!$B$15)*2</f>
        <v>53823.819455999997</v>
      </c>
      <c r="H1122" s="17">
        <f>('NO TOCAR'!$B$15)*2</f>
        <v>53823.819455999997</v>
      </c>
      <c r="I1122" s="17">
        <f>('NO TOCAR'!$B$15)*2</f>
        <v>53823.819455999997</v>
      </c>
      <c r="J1122" s="17">
        <f>('NO TOCAR'!$B$15)*2</f>
        <v>53823.819455999997</v>
      </c>
      <c r="K1122" s="17">
        <f>('NO TOCAR'!$B$15)*2</f>
        <v>53823.819455999997</v>
      </c>
      <c r="L1122" s="36">
        <f>('NO TOCAR'!$B$15)*2</f>
        <v>53823.819455999997</v>
      </c>
    </row>
    <row r="1123" spans="1:12" x14ac:dyDescent="0.25">
      <c r="A1123" s="35"/>
      <c r="B1123" s="17" t="s">
        <v>12</v>
      </c>
      <c r="C1123" s="17">
        <f>('NO TOCAR'!$F$4)*2</f>
        <v>12794.44</v>
      </c>
      <c r="D1123" s="17">
        <f>('NO TOCAR'!$F$4)*2</f>
        <v>12794.44</v>
      </c>
      <c r="E1123" s="17">
        <f>('NO TOCAR'!$F$4)*2</f>
        <v>12794.44</v>
      </c>
      <c r="F1123" s="17">
        <f>('NO TOCAR'!$F$4)*2</f>
        <v>12794.44</v>
      </c>
      <c r="G1123" s="17">
        <f>('NO TOCAR'!$F$4)*2</f>
        <v>12794.44</v>
      </c>
      <c r="H1123" s="17">
        <f>('NO TOCAR'!$F$4)*2</f>
        <v>12794.44</v>
      </c>
      <c r="I1123" s="17">
        <f>('NO TOCAR'!$F$4)*2</f>
        <v>12794.44</v>
      </c>
      <c r="J1123" s="17">
        <f>('NO TOCAR'!$F$4)*2</f>
        <v>12794.44</v>
      </c>
      <c r="K1123" s="17">
        <f>('NO TOCAR'!$F$4)*2</f>
        <v>12794.44</v>
      </c>
      <c r="L1123" s="36">
        <f>('NO TOCAR'!$F$4)*2</f>
        <v>12794.44</v>
      </c>
    </row>
    <row r="1124" spans="1:12" x14ac:dyDescent="0.25">
      <c r="A1124" s="35"/>
      <c r="B1124" s="17" t="s">
        <v>13</v>
      </c>
      <c r="C1124" s="17">
        <f>'NO TOCAR'!$B$17*2</f>
        <v>263867.36716800003</v>
      </c>
      <c r="D1124" s="17">
        <f>'NO TOCAR'!$D$17*2</f>
        <v>122516.33702399999</v>
      </c>
      <c r="E1124" s="17">
        <f>'NO TOCAR'!$F$17*2</f>
        <v>81444.788352000003</v>
      </c>
      <c r="F1124" s="17"/>
      <c r="G1124" s="17"/>
      <c r="H1124" s="17"/>
      <c r="I1124" s="17"/>
      <c r="J1124" s="17"/>
      <c r="K1124" s="17"/>
      <c r="L1124" s="36"/>
    </row>
    <row r="1125" spans="1:12" x14ac:dyDescent="0.25">
      <c r="A1125" s="35"/>
      <c r="B1125" s="17" t="s">
        <v>14</v>
      </c>
      <c r="C1125" s="17">
        <f>('NO TOCAR'!$E$5)*2</f>
        <v>24500</v>
      </c>
      <c r="D1125" s="17">
        <f>('NO TOCAR'!$E$5)*2</f>
        <v>24500</v>
      </c>
      <c r="E1125" s="17">
        <f>('NO TOCAR'!$E$5)*2</f>
        <v>24500</v>
      </c>
      <c r="F1125" s="17">
        <f>('NO TOCAR'!$E$5)*2</f>
        <v>24500</v>
      </c>
      <c r="G1125" s="17">
        <f>('NO TOCAR'!$E$5)*2</f>
        <v>24500</v>
      </c>
      <c r="H1125" s="17">
        <f>('NO TOCAR'!$E$5)*2</f>
        <v>24500</v>
      </c>
      <c r="I1125" s="17">
        <f>('NO TOCAR'!$E$5)*2</f>
        <v>24500</v>
      </c>
      <c r="J1125" s="17">
        <f>('NO TOCAR'!$E$5)*2</f>
        <v>24500</v>
      </c>
      <c r="K1125" s="17">
        <f>('NO TOCAR'!$E$5)*2</f>
        <v>24500</v>
      </c>
      <c r="L1125" s="36">
        <f>('NO TOCAR'!$E$5)*2</f>
        <v>24500</v>
      </c>
    </row>
    <row r="1126" spans="1:12" x14ac:dyDescent="0.25">
      <c r="A1126" s="35"/>
      <c r="B1126" s="17" t="s">
        <v>15</v>
      </c>
      <c r="C1126" s="17">
        <f>('NO TOCAR'!$B$19)*2</f>
        <v>28858.745708800001</v>
      </c>
      <c r="D1126" s="17">
        <f>('NO TOCAR'!$B$19)*2</f>
        <v>28858.745708800001</v>
      </c>
      <c r="E1126" s="17">
        <f>('NO TOCAR'!$B$19)*2</f>
        <v>28858.745708800001</v>
      </c>
      <c r="F1126" s="17">
        <f>('NO TOCAR'!$B$19)*2</f>
        <v>28858.745708800001</v>
      </c>
      <c r="G1126" s="17">
        <f>('NO TOCAR'!$B$19)*2</f>
        <v>28858.745708800001</v>
      </c>
      <c r="H1126" s="17">
        <f>('NO TOCAR'!$B$19)*2</f>
        <v>28858.745708800001</v>
      </c>
      <c r="I1126" s="17">
        <f>('NO TOCAR'!$B$19)*2</f>
        <v>28858.745708800001</v>
      </c>
      <c r="J1126" s="17">
        <f>('NO TOCAR'!$B$19)*2</f>
        <v>28858.745708800001</v>
      </c>
      <c r="K1126" s="17">
        <f>('NO TOCAR'!$B$19)*2</f>
        <v>28858.745708800001</v>
      </c>
      <c r="L1126" s="36">
        <f>('NO TOCAR'!$B$19)*2</f>
        <v>28858.745708800001</v>
      </c>
    </row>
    <row r="1127" spans="1:12" x14ac:dyDescent="0.25">
      <c r="A1127" s="35"/>
      <c r="B1127" s="17" t="s">
        <v>16</v>
      </c>
      <c r="C1127" s="17">
        <f>('NO TOCAR'!$B$21)*2</f>
        <v>145705.647168</v>
      </c>
      <c r="D1127" s="17">
        <f>('NO TOCAR'!$B$21)*2</f>
        <v>145705.647168</v>
      </c>
      <c r="E1127" s="17">
        <f>('NO TOCAR'!$B$21)*2</f>
        <v>145705.647168</v>
      </c>
      <c r="F1127" s="17">
        <f>('NO TOCAR'!$B$21)*2</f>
        <v>145705.647168</v>
      </c>
      <c r="G1127" s="17">
        <f>('NO TOCAR'!$B$21)*2</f>
        <v>145705.647168</v>
      </c>
      <c r="H1127" s="17">
        <f>('NO TOCAR'!$B$21)*2</f>
        <v>145705.647168</v>
      </c>
      <c r="I1127" s="17">
        <f>('NO TOCAR'!$B$21)*2</f>
        <v>145705.647168</v>
      </c>
      <c r="J1127" s="17">
        <f>('NO TOCAR'!$B$21)*2</f>
        <v>145705.647168</v>
      </c>
      <c r="K1127" s="17">
        <f>('NO TOCAR'!$B$21)*2</f>
        <v>145705.647168</v>
      </c>
      <c r="L1127" s="36">
        <f>('NO TOCAR'!$B$21)*2</f>
        <v>145705.647168</v>
      </c>
    </row>
    <row r="1128" spans="1:12" x14ac:dyDescent="0.25">
      <c r="A1128" s="35"/>
      <c r="B1128" s="33" t="s">
        <v>17</v>
      </c>
      <c r="C1128" s="33">
        <f>SUM(C1116:C1127)</f>
        <v>3100305.4551466359</v>
      </c>
      <c r="D1128" s="33">
        <f t="shared" ref="D1128:L1128" si="372">SUM(D1116:D1127)</f>
        <v>3122936.3102102522</v>
      </c>
      <c r="E1128" s="33">
        <f t="shared" si="372"/>
        <v>3245846.646745869</v>
      </c>
      <c r="F1128" s="33">
        <f t="shared" si="372"/>
        <v>3328383.7436014861</v>
      </c>
      <c r="G1128" s="33">
        <f t="shared" si="372"/>
        <v>3492365.6288091028</v>
      </c>
      <c r="H1128" s="33">
        <f t="shared" si="372"/>
        <v>3656347.5140167195</v>
      </c>
      <c r="I1128" s="33">
        <f t="shared" si="372"/>
        <v>3820329.3992243363</v>
      </c>
      <c r="J1128" s="33">
        <f t="shared" si="372"/>
        <v>4148293.1696395697</v>
      </c>
      <c r="K1128" s="33">
        <f t="shared" si="372"/>
        <v>4312275.0548471864</v>
      </c>
      <c r="L1128" s="40">
        <f t="shared" si="372"/>
        <v>4640238.8252624208</v>
      </c>
    </row>
    <row r="1129" spans="1:12" x14ac:dyDescent="0.25">
      <c r="A1129" s="35"/>
      <c r="B1129" s="17" t="s">
        <v>18</v>
      </c>
      <c r="C1129" s="17">
        <f>(C1124+C1123+C1122+C1121+C1120+C1119+C1118+C1117+C1116)*21%</f>
        <v>609260.62307666545</v>
      </c>
      <c r="D1129" s="17">
        <f t="shared" ref="D1129:L1129" si="373">(D1124+D1123+D1122+D1121+D1120+D1119+D1118+D1117+D1116)*21%</f>
        <v>614013.10264002497</v>
      </c>
      <c r="E1129" s="17">
        <f t="shared" si="373"/>
        <v>639824.27331250464</v>
      </c>
      <c r="F1129" s="17">
        <f t="shared" si="373"/>
        <v>657157.06365218409</v>
      </c>
      <c r="G1129" s="17">
        <f t="shared" si="373"/>
        <v>691593.25954578363</v>
      </c>
      <c r="H1129" s="17">
        <f t="shared" si="373"/>
        <v>726029.45543938305</v>
      </c>
      <c r="I1129" s="17">
        <f t="shared" si="373"/>
        <v>760465.6513329827</v>
      </c>
      <c r="J1129" s="17">
        <f t="shared" si="373"/>
        <v>829338.04312018165</v>
      </c>
      <c r="K1129" s="17">
        <f t="shared" si="373"/>
        <v>863774.23901378131</v>
      </c>
      <c r="L1129" s="36">
        <f t="shared" si="373"/>
        <v>932646.63080098026</v>
      </c>
    </row>
    <row r="1130" spans="1:12" x14ac:dyDescent="0.25">
      <c r="A1130" s="35"/>
      <c r="B1130" s="17" t="s">
        <v>19</v>
      </c>
      <c r="C1130" s="17">
        <f>(C1124+C1123+C1122+C1121+C1120+C1119+C1118+C1117+C1116)*7%</f>
        <v>203086.87435888851</v>
      </c>
      <c r="D1130" s="17">
        <f t="shared" ref="D1130:L1130" si="374">(D1124+D1123+D1122+D1121+D1120+D1119+D1118+D1117+D1116)*7%</f>
        <v>204671.03421334169</v>
      </c>
      <c r="E1130" s="17">
        <f t="shared" si="374"/>
        <v>213274.7577708349</v>
      </c>
      <c r="F1130" s="17">
        <f t="shared" si="374"/>
        <v>219052.35455072808</v>
      </c>
      <c r="G1130" s="17">
        <f t="shared" si="374"/>
        <v>230531.08651526124</v>
      </c>
      <c r="H1130" s="17">
        <f t="shared" si="374"/>
        <v>242009.81847979437</v>
      </c>
      <c r="I1130" s="17">
        <f t="shared" si="374"/>
        <v>253488.55044432759</v>
      </c>
      <c r="J1130" s="17">
        <f t="shared" si="374"/>
        <v>276446.0143733939</v>
      </c>
      <c r="K1130" s="17">
        <f t="shared" si="374"/>
        <v>287924.74633792712</v>
      </c>
      <c r="L1130" s="36">
        <f t="shared" si="374"/>
        <v>310882.2102669935</v>
      </c>
    </row>
    <row r="1131" spans="1:12" x14ac:dyDescent="0.25">
      <c r="A1131" s="35"/>
      <c r="B1131" s="17" t="s">
        <v>20</v>
      </c>
      <c r="C1131" s="17">
        <f>'NO TOCAR'!$B$22</f>
        <v>1429.82</v>
      </c>
      <c r="D1131" s="17">
        <f>'NO TOCAR'!$B$22</f>
        <v>1429.82</v>
      </c>
      <c r="E1131" s="17">
        <f>'NO TOCAR'!$B$22</f>
        <v>1429.82</v>
      </c>
      <c r="F1131" s="17">
        <f>'NO TOCAR'!$B$22</f>
        <v>1429.82</v>
      </c>
      <c r="G1131" s="17">
        <f>'NO TOCAR'!$B$22</f>
        <v>1429.82</v>
      </c>
      <c r="H1131" s="17">
        <f>'NO TOCAR'!$B$22</f>
        <v>1429.82</v>
      </c>
      <c r="I1131" s="17">
        <f>'NO TOCAR'!$B$22</f>
        <v>1429.82</v>
      </c>
      <c r="J1131" s="17">
        <f>'NO TOCAR'!$B$22</f>
        <v>1429.82</v>
      </c>
      <c r="K1131" s="17">
        <f>'NO TOCAR'!$B$22</f>
        <v>1429.82</v>
      </c>
      <c r="L1131" s="36">
        <f>'NO TOCAR'!$B$22</f>
        <v>1429.82</v>
      </c>
    </row>
    <row r="1132" spans="1:12" x14ac:dyDescent="0.25">
      <c r="A1132" s="35"/>
      <c r="B1132" s="17" t="s">
        <v>220</v>
      </c>
      <c r="C1132" s="17">
        <f>(C1116+C1117+C1118+C1119+C1120+C1121+C1122+C1123+C1124)*1%</f>
        <v>29012.410622698357</v>
      </c>
      <c r="D1132" s="17">
        <f t="shared" ref="D1132:L1132" si="375">(D1116+D1117+D1118+D1119+D1120+D1121+D1122+D1123+D1124)*1%</f>
        <v>29238.719173334524</v>
      </c>
      <c r="E1132" s="17">
        <f t="shared" si="375"/>
        <v>30467.822538690692</v>
      </c>
      <c r="F1132" s="17">
        <f t="shared" si="375"/>
        <v>31293.193507246866</v>
      </c>
      <c r="G1132" s="17">
        <f t="shared" si="375"/>
        <v>32933.012359323031</v>
      </c>
      <c r="H1132" s="17">
        <f t="shared" si="375"/>
        <v>34572.8312113992</v>
      </c>
      <c r="I1132" s="17">
        <f t="shared" si="375"/>
        <v>36212.650063475361</v>
      </c>
      <c r="J1132" s="17">
        <f t="shared" si="375"/>
        <v>39492.287767627698</v>
      </c>
      <c r="K1132" s="17">
        <f t="shared" si="375"/>
        <v>41132.106619703867</v>
      </c>
      <c r="L1132" s="17">
        <f t="shared" si="375"/>
        <v>44411.744323856205</v>
      </c>
    </row>
    <row r="1133" spans="1:12" x14ac:dyDescent="0.25">
      <c r="A1133" s="35"/>
      <c r="B1133" s="33" t="s">
        <v>22</v>
      </c>
      <c r="C1133" s="33">
        <f>SUM(C1129:C1132)</f>
        <v>842789.72805825225</v>
      </c>
      <c r="D1133" s="33">
        <f t="shared" ref="D1133:L1133" si="376">SUM(D1129:D1132)</f>
        <v>849352.67602670111</v>
      </c>
      <c r="E1133" s="33">
        <f t="shared" si="376"/>
        <v>884996.67362203018</v>
      </c>
      <c r="F1133" s="33">
        <f t="shared" si="376"/>
        <v>908932.43171015906</v>
      </c>
      <c r="G1133" s="33">
        <f t="shared" si="376"/>
        <v>956487.17842036777</v>
      </c>
      <c r="H1133" s="33">
        <f t="shared" si="376"/>
        <v>1004041.9251305766</v>
      </c>
      <c r="I1133" s="33">
        <f t="shared" si="376"/>
        <v>1051596.6718407855</v>
      </c>
      <c r="J1133" s="33">
        <f t="shared" si="376"/>
        <v>1146706.1652612034</v>
      </c>
      <c r="K1133" s="33">
        <f t="shared" si="376"/>
        <v>1194260.9119714124</v>
      </c>
      <c r="L1133" s="33">
        <f t="shared" si="376"/>
        <v>1289370.40539183</v>
      </c>
    </row>
    <row r="1134" spans="1:12" x14ac:dyDescent="0.25">
      <c r="A1134" s="35"/>
      <c r="B1134" s="50" t="s">
        <v>21</v>
      </c>
      <c r="C1134" s="50">
        <f>C1128-C1133</f>
        <v>2257515.7270883834</v>
      </c>
      <c r="D1134" s="50">
        <f t="shared" ref="D1134:L1134" si="377">D1128-D1133</f>
        <v>2273583.6341835512</v>
      </c>
      <c r="E1134" s="50">
        <f t="shared" si="377"/>
        <v>2360849.9731238387</v>
      </c>
      <c r="F1134" s="50">
        <f t="shared" si="377"/>
        <v>2419451.3118913271</v>
      </c>
      <c r="G1134" s="50">
        <f t="shared" si="377"/>
        <v>2535878.4503887352</v>
      </c>
      <c r="H1134" s="50">
        <f t="shared" si="377"/>
        <v>2652305.5888861427</v>
      </c>
      <c r="I1134" s="50">
        <f t="shared" si="377"/>
        <v>2768732.7273835507</v>
      </c>
      <c r="J1134" s="50">
        <f t="shared" si="377"/>
        <v>3001587.0043783663</v>
      </c>
      <c r="K1134" s="50">
        <f t="shared" si="377"/>
        <v>3118014.1428757738</v>
      </c>
      <c r="L1134" s="51">
        <f t="shared" si="377"/>
        <v>3350868.4198705908</v>
      </c>
    </row>
    <row r="1135" spans="1:12" x14ac:dyDescent="0.25">
      <c r="A1135" s="35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36"/>
    </row>
    <row r="1136" spans="1:12" x14ac:dyDescent="0.25">
      <c r="A1136" s="35"/>
      <c r="B1136" s="28" t="s">
        <v>0</v>
      </c>
      <c r="C1136" s="29">
        <v>71.94</v>
      </c>
      <c r="D1136" s="17"/>
      <c r="E1136" s="17"/>
      <c r="F1136" s="17"/>
      <c r="G1136" s="17"/>
      <c r="H1136" s="17"/>
      <c r="I1136" s="17"/>
      <c r="J1136" s="17"/>
      <c r="K1136" s="17"/>
      <c r="L1136" s="36"/>
    </row>
    <row r="1137" spans="1:12" x14ac:dyDescent="0.25">
      <c r="A1137" s="37" t="s">
        <v>147</v>
      </c>
      <c r="B1137" s="30" t="s">
        <v>183</v>
      </c>
      <c r="C1137" s="30" t="s">
        <v>185</v>
      </c>
      <c r="D1137" s="17"/>
      <c r="E1137" s="17"/>
      <c r="F1137" s="17"/>
      <c r="G1137" s="17"/>
      <c r="H1137" s="17"/>
      <c r="I1137" s="17"/>
      <c r="J1137" s="17"/>
      <c r="K1137" s="17"/>
      <c r="L1137" s="36"/>
    </row>
    <row r="1138" spans="1:12" x14ac:dyDescent="0.25">
      <c r="A1138" s="37" t="s">
        <v>1</v>
      </c>
      <c r="B1138" s="30">
        <v>36</v>
      </c>
      <c r="C1138" s="30">
        <v>36</v>
      </c>
      <c r="D1138" s="17"/>
      <c r="E1138" s="17"/>
      <c r="F1138" s="17"/>
      <c r="G1138" s="17"/>
      <c r="H1138" s="17"/>
      <c r="I1138" s="17"/>
      <c r="J1138" s="17"/>
      <c r="K1138" s="17"/>
      <c r="L1138" s="36"/>
    </row>
    <row r="1139" spans="1:12" x14ac:dyDescent="0.25">
      <c r="A1139" s="35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36"/>
    </row>
    <row r="1140" spans="1:12" x14ac:dyDescent="0.25">
      <c r="A1140" s="35"/>
      <c r="B1140" s="28" t="s">
        <v>3</v>
      </c>
      <c r="C1140" s="17">
        <v>4</v>
      </c>
      <c r="D1140" s="17">
        <v>6</v>
      </c>
      <c r="E1140" s="17">
        <v>9</v>
      </c>
      <c r="F1140" s="17">
        <v>11</v>
      </c>
      <c r="G1140" s="17">
        <v>14</v>
      </c>
      <c r="H1140" s="17">
        <v>16</v>
      </c>
      <c r="I1140" s="17">
        <v>19</v>
      </c>
      <c r="J1140" s="17">
        <v>21</v>
      </c>
      <c r="K1140" s="17">
        <v>23</v>
      </c>
      <c r="L1140" s="36" t="s">
        <v>4</v>
      </c>
    </row>
    <row r="1141" spans="1:12" x14ac:dyDescent="0.25">
      <c r="A1141" s="35" t="s">
        <v>55</v>
      </c>
      <c r="B1141" s="28" t="s">
        <v>2</v>
      </c>
      <c r="C1141" s="31">
        <v>0.2</v>
      </c>
      <c r="D1141" s="31">
        <v>0.3</v>
      </c>
      <c r="E1141" s="31">
        <v>0.4</v>
      </c>
      <c r="F1141" s="31">
        <v>0.5</v>
      </c>
      <c r="G1141" s="31">
        <v>0.6</v>
      </c>
      <c r="H1141" s="31">
        <v>0.7</v>
      </c>
      <c r="I1141" s="31">
        <v>0.8</v>
      </c>
      <c r="J1141" s="31">
        <v>1</v>
      </c>
      <c r="K1141" s="31">
        <v>1.1000000000000001</v>
      </c>
      <c r="L1141" s="39">
        <v>1.3</v>
      </c>
    </row>
    <row r="1142" spans="1:12" ht="18.75" x14ac:dyDescent="0.3">
      <c r="A1142" s="35"/>
      <c r="B1142" s="28" t="s">
        <v>7</v>
      </c>
      <c r="C1142" s="31">
        <v>0.1</v>
      </c>
      <c r="D1142" s="31">
        <v>0.2</v>
      </c>
      <c r="E1142" s="32">
        <v>0.4</v>
      </c>
      <c r="F1142" s="31">
        <v>0.8</v>
      </c>
      <c r="G1142" s="31"/>
      <c r="H1142" s="31"/>
      <c r="I1142" s="31"/>
      <c r="J1142" s="31"/>
      <c r="K1142" s="31"/>
      <c r="L1142" s="39"/>
    </row>
    <row r="1143" spans="1:12" x14ac:dyDescent="0.25">
      <c r="A1143" s="35" t="s">
        <v>104</v>
      </c>
      <c r="B1143" s="17" t="s">
        <v>5</v>
      </c>
      <c r="C1143" s="17">
        <f>(('NO TOCAR'!$B$9*$C$1136)*36)</f>
        <v>955130.92469440599</v>
      </c>
      <c r="D1143" s="17">
        <f>(('NO TOCAR'!$B$9*$C$1136)*36)</f>
        <v>955130.92469440599</v>
      </c>
      <c r="E1143" s="17">
        <f>(('NO TOCAR'!$B$9*$C$1136)*36)</f>
        <v>955130.92469440599</v>
      </c>
      <c r="F1143" s="17">
        <f>(('NO TOCAR'!$B$9*$C$1136)*36)</f>
        <v>955130.92469440599</v>
      </c>
      <c r="G1143" s="17">
        <f>(('NO TOCAR'!$B$9*$C$1136)*36)</f>
        <v>955130.92469440599</v>
      </c>
      <c r="H1143" s="17">
        <f>(('NO TOCAR'!$B$9*$C$1136)*36)</f>
        <v>955130.92469440599</v>
      </c>
      <c r="I1143" s="17">
        <f>(('NO TOCAR'!$B$9*$C$1136)*36)</f>
        <v>955130.92469440599</v>
      </c>
      <c r="J1143" s="17">
        <f>(('NO TOCAR'!$B$9*$C$1136)*36)</f>
        <v>955130.92469440599</v>
      </c>
      <c r="K1143" s="17">
        <f>(('NO TOCAR'!$B$9*$C$1136)*36)</f>
        <v>955130.92469440599</v>
      </c>
      <c r="L1143" s="36">
        <f>(('NO TOCAR'!$B$9*$C$1136)*36)</f>
        <v>955130.92469440599</v>
      </c>
    </row>
    <row r="1144" spans="1:12" x14ac:dyDescent="0.25">
      <c r="A1144" s="35" t="s">
        <v>186</v>
      </c>
      <c r="B1144" s="17" t="s">
        <v>6</v>
      </c>
      <c r="C1144" s="17">
        <f>C1143*C1141</f>
        <v>191026.1849388812</v>
      </c>
      <c r="D1144" s="17">
        <f>D1143*D1141</f>
        <v>286539.2774083218</v>
      </c>
      <c r="E1144" s="17">
        <f t="shared" ref="E1144:L1144" si="378">E1143*E1141</f>
        <v>382052.36987776239</v>
      </c>
      <c r="F1144" s="17">
        <f t="shared" si="378"/>
        <v>477565.46234720299</v>
      </c>
      <c r="G1144" s="17">
        <f t="shared" si="378"/>
        <v>573078.55481664359</v>
      </c>
      <c r="H1144" s="17">
        <f t="shared" si="378"/>
        <v>668591.64728608413</v>
      </c>
      <c r="I1144" s="17">
        <f t="shared" si="378"/>
        <v>764104.73975552479</v>
      </c>
      <c r="J1144" s="17">
        <f t="shared" si="378"/>
        <v>955130.92469440599</v>
      </c>
      <c r="K1144" s="17">
        <f t="shared" si="378"/>
        <v>1050644.0171638466</v>
      </c>
      <c r="L1144" s="36">
        <f t="shared" si="378"/>
        <v>1241670.2021027277</v>
      </c>
    </row>
    <row r="1145" spans="1:12" x14ac:dyDescent="0.25">
      <c r="A1145" s="35"/>
      <c r="B1145" s="17" t="s">
        <v>7</v>
      </c>
      <c r="C1145" s="17">
        <f>C1143*$E$926</f>
        <v>382052.36987776239</v>
      </c>
      <c r="D1145" s="17">
        <f t="shared" ref="D1145:L1145" si="379">D1143*$E$926</f>
        <v>382052.36987776239</v>
      </c>
      <c r="E1145" s="17">
        <f t="shared" si="379"/>
        <v>382052.36987776239</v>
      </c>
      <c r="F1145" s="17">
        <f t="shared" si="379"/>
        <v>382052.36987776239</v>
      </c>
      <c r="G1145" s="17">
        <f t="shared" si="379"/>
        <v>382052.36987776239</v>
      </c>
      <c r="H1145" s="17">
        <f t="shared" si="379"/>
        <v>382052.36987776239</v>
      </c>
      <c r="I1145" s="17">
        <f t="shared" si="379"/>
        <v>382052.36987776239</v>
      </c>
      <c r="J1145" s="17">
        <f t="shared" si="379"/>
        <v>382052.36987776239</v>
      </c>
      <c r="K1145" s="17">
        <f t="shared" si="379"/>
        <v>382052.36987776239</v>
      </c>
      <c r="L1145" s="36">
        <f t="shared" si="379"/>
        <v>382052.36987776239</v>
      </c>
    </row>
    <row r="1146" spans="1:12" x14ac:dyDescent="0.25">
      <c r="A1146" s="35"/>
      <c r="B1146" s="17" t="s">
        <v>8</v>
      </c>
      <c r="C1146" s="17">
        <f>('NO TOCAR'!$B$11/18)*36</f>
        <v>475570.588032</v>
      </c>
      <c r="D1146" s="17">
        <f>C1146+('NO TOCAR'!$B$13*2)</f>
        <v>497187.41356800002</v>
      </c>
      <c r="E1146" s="17">
        <f>D1146+('NO TOCAR'!$B$13*2)</f>
        <v>518804.23910400004</v>
      </c>
      <c r="F1146" s="17">
        <f>E1146+('NO TOCAR'!$B$13*2)</f>
        <v>540421.06464</v>
      </c>
      <c r="G1146" s="17">
        <f>F1146+('NO TOCAR'!$B$13*2)</f>
        <v>562037.89017599996</v>
      </c>
      <c r="H1146" s="17">
        <f>G1146+('NO TOCAR'!$B$13*2)</f>
        <v>583654.71571199992</v>
      </c>
      <c r="I1146" s="17">
        <f>H1146+('NO TOCAR'!$B$13*2)</f>
        <v>605271.54124799988</v>
      </c>
      <c r="J1146" s="17">
        <f>I1146+('NO TOCAR'!$B$13*2)+('NO TOCAR'!$B$13*2)</f>
        <v>648505.1923199998</v>
      </c>
      <c r="K1146" s="17">
        <f>J1146+('NO TOCAR'!$B$13*2)</f>
        <v>670122.01785599976</v>
      </c>
      <c r="L1146" s="17">
        <f>K1146+('NO TOCAR'!$B$13*2)+('NO TOCAR'!$B$13*2)</f>
        <v>713355.66892799968</v>
      </c>
    </row>
    <row r="1147" spans="1:12" x14ac:dyDescent="0.25">
      <c r="A1147" s="35"/>
      <c r="B1147" s="17" t="s">
        <v>9</v>
      </c>
      <c r="C1147" s="17">
        <f>(C1146+C1145+C1144+C1143)*$E$8</f>
        <v>801512.02701721981</v>
      </c>
      <c r="D1147" s="17">
        <f t="shared" ref="D1147:L1147" si="380">(D1146+D1145+D1144+D1143)*$E$8</f>
        <v>848363.99421939615</v>
      </c>
      <c r="E1147" s="17">
        <f t="shared" si="380"/>
        <v>895215.96142157225</v>
      </c>
      <c r="F1147" s="17">
        <f t="shared" si="380"/>
        <v>942067.92862374859</v>
      </c>
      <c r="G1147" s="17">
        <f t="shared" si="380"/>
        <v>988919.89582592482</v>
      </c>
      <c r="H1147" s="17">
        <f t="shared" si="380"/>
        <v>1035771.8630281009</v>
      </c>
      <c r="I1147" s="17">
        <f t="shared" si="380"/>
        <v>1082623.8302302773</v>
      </c>
      <c r="J1147" s="17">
        <f t="shared" si="380"/>
        <v>1176327.7646346297</v>
      </c>
      <c r="K1147" s="17">
        <f t="shared" si="380"/>
        <v>1223179.7318368058</v>
      </c>
      <c r="L1147" s="36">
        <f t="shared" si="380"/>
        <v>1316883.6662411583</v>
      </c>
    </row>
    <row r="1148" spans="1:12" x14ac:dyDescent="0.25">
      <c r="A1148" s="35"/>
      <c r="B1148" s="17" t="s">
        <v>10</v>
      </c>
      <c r="C1148" s="17">
        <f>('NO TOCAR'!$E$4)*2</f>
        <v>32900</v>
      </c>
      <c r="D1148" s="17">
        <f>('NO TOCAR'!$E$4)*2</f>
        <v>32900</v>
      </c>
      <c r="E1148" s="17">
        <f>('NO TOCAR'!$E$4)*2</f>
        <v>32900</v>
      </c>
      <c r="F1148" s="17">
        <f>('NO TOCAR'!$E$4)*2</f>
        <v>32900</v>
      </c>
      <c r="G1148" s="17">
        <f>('NO TOCAR'!$E$4)*2</f>
        <v>32900</v>
      </c>
      <c r="H1148" s="17">
        <f>('NO TOCAR'!$E$4)*2</f>
        <v>32900</v>
      </c>
      <c r="I1148" s="17">
        <f>('NO TOCAR'!$E$4)*2</f>
        <v>32900</v>
      </c>
      <c r="J1148" s="17">
        <f>('NO TOCAR'!$E$4)*2</f>
        <v>32900</v>
      </c>
      <c r="K1148" s="17">
        <f>('NO TOCAR'!$E$4)*2</f>
        <v>32900</v>
      </c>
      <c r="L1148" s="36">
        <f>('NO TOCAR'!$E$4)*2</f>
        <v>32900</v>
      </c>
    </row>
    <row r="1149" spans="1:12" x14ac:dyDescent="0.25">
      <c r="A1149" s="35"/>
      <c r="B1149" s="17" t="s">
        <v>11</v>
      </c>
      <c r="C1149" s="17">
        <f>('NO TOCAR'!$B$15)*2</f>
        <v>53823.819455999997</v>
      </c>
      <c r="D1149" s="17">
        <f>('NO TOCAR'!$B$15)*2</f>
        <v>53823.819455999997</v>
      </c>
      <c r="E1149" s="17">
        <f>('NO TOCAR'!$B$15)*2</f>
        <v>53823.819455999997</v>
      </c>
      <c r="F1149" s="17">
        <f>('NO TOCAR'!$B$15)*2</f>
        <v>53823.819455999997</v>
      </c>
      <c r="G1149" s="17">
        <f>('NO TOCAR'!$B$15)*2</f>
        <v>53823.819455999997</v>
      </c>
      <c r="H1149" s="17">
        <f>('NO TOCAR'!$B$15)*2</f>
        <v>53823.819455999997</v>
      </c>
      <c r="I1149" s="17">
        <f>('NO TOCAR'!$B$15)*2</f>
        <v>53823.819455999997</v>
      </c>
      <c r="J1149" s="17">
        <f>('NO TOCAR'!$B$15)*2</f>
        <v>53823.819455999997</v>
      </c>
      <c r="K1149" s="17">
        <f>('NO TOCAR'!$B$15)*2</f>
        <v>53823.819455999997</v>
      </c>
      <c r="L1149" s="36">
        <f>('NO TOCAR'!$B$15)*2</f>
        <v>53823.819455999997</v>
      </c>
    </row>
    <row r="1150" spans="1:12" x14ac:dyDescent="0.25">
      <c r="A1150" s="35"/>
      <c r="B1150" s="17" t="s">
        <v>12</v>
      </c>
      <c r="C1150" s="17">
        <f>('NO TOCAR'!$F$4)*2</f>
        <v>12794.44</v>
      </c>
      <c r="D1150" s="17">
        <f>('NO TOCAR'!$F$4)*2</f>
        <v>12794.44</v>
      </c>
      <c r="E1150" s="17">
        <f>('NO TOCAR'!$F$4)*2</f>
        <v>12794.44</v>
      </c>
      <c r="F1150" s="17">
        <f>('NO TOCAR'!$F$4)*2</f>
        <v>12794.44</v>
      </c>
      <c r="G1150" s="17">
        <f>('NO TOCAR'!$F$4)*2</f>
        <v>12794.44</v>
      </c>
      <c r="H1150" s="17">
        <f>('NO TOCAR'!$F$4)*2</f>
        <v>12794.44</v>
      </c>
      <c r="I1150" s="17">
        <f>('NO TOCAR'!$F$4)*2</f>
        <v>12794.44</v>
      </c>
      <c r="J1150" s="17">
        <f>('NO TOCAR'!$F$4)*2</f>
        <v>12794.44</v>
      </c>
      <c r="K1150" s="17">
        <f>('NO TOCAR'!$F$4)*2</f>
        <v>12794.44</v>
      </c>
      <c r="L1150" s="36">
        <f>('NO TOCAR'!$F$4)*2</f>
        <v>12794.44</v>
      </c>
    </row>
    <row r="1151" spans="1:12" x14ac:dyDescent="0.25">
      <c r="A1151" s="35"/>
      <c r="B1151" s="17" t="s">
        <v>13</v>
      </c>
      <c r="C1151" s="17">
        <f>'NO TOCAR'!$B$17*2</f>
        <v>263867.36716800003</v>
      </c>
      <c r="D1151" s="17">
        <f>'NO TOCAR'!$D$17*2</f>
        <v>122516.33702399999</v>
      </c>
      <c r="E1151" s="17">
        <f>'NO TOCAR'!$F$17*2</f>
        <v>81444.788352000003</v>
      </c>
      <c r="F1151" s="17"/>
      <c r="G1151" s="17"/>
      <c r="H1151" s="17"/>
      <c r="I1151" s="17"/>
      <c r="J1151" s="17"/>
      <c r="K1151" s="17"/>
      <c r="L1151" s="36"/>
    </row>
    <row r="1152" spans="1:12" x14ac:dyDescent="0.25">
      <c r="A1152" s="35"/>
      <c r="B1152" s="17" t="s">
        <v>14</v>
      </c>
      <c r="C1152" s="17">
        <f>('NO TOCAR'!$E$5)*2</f>
        <v>24500</v>
      </c>
      <c r="D1152" s="17">
        <f>('NO TOCAR'!$E$5)*2</f>
        <v>24500</v>
      </c>
      <c r="E1152" s="17">
        <f>('NO TOCAR'!$E$5)*2</f>
        <v>24500</v>
      </c>
      <c r="F1152" s="17">
        <f>('NO TOCAR'!$E$5)*2</f>
        <v>24500</v>
      </c>
      <c r="G1152" s="17">
        <f>('NO TOCAR'!$E$5)*2</f>
        <v>24500</v>
      </c>
      <c r="H1152" s="17">
        <f>('NO TOCAR'!$E$5)*2</f>
        <v>24500</v>
      </c>
      <c r="I1152" s="17">
        <f>('NO TOCAR'!$E$5)*2</f>
        <v>24500</v>
      </c>
      <c r="J1152" s="17">
        <f>('NO TOCAR'!$E$5)*2</f>
        <v>24500</v>
      </c>
      <c r="K1152" s="17">
        <f>('NO TOCAR'!$E$5)*2</f>
        <v>24500</v>
      </c>
      <c r="L1152" s="36">
        <f>('NO TOCAR'!$E$5)*2</f>
        <v>24500</v>
      </c>
    </row>
    <row r="1153" spans="1:12" x14ac:dyDescent="0.25">
      <c r="A1153" s="35"/>
      <c r="B1153" s="17" t="s">
        <v>15</v>
      </c>
      <c r="C1153" s="17">
        <f>('NO TOCAR'!$B$19)*2</f>
        <v>28858.745708800001</v>
      </c>
      <c r="D1153" s="17">
        <f>('NO TOCAR'!$B$19)*2</f>
        <v>28858.745708800001</v>
      </c>
      <c r="E1153" s="17">
        <f>('NO TOCAR'!$B$19)*2</f>
        <v>28858.745708800001</v>
      </c>
      <c r="F1153" s="17">
        <f>('NO TOCAR'!$B$19)*2</f>
        <v>28858.745708800001</v>
      </c>
      <c r="G1153" s="17">
        <f>('NO TOCAR'!$B$19)*2</f>
        <v>28858.745708800001</v>
      </c>
      <c r="H1153" s="17">
        <f>('NO TOCAR'!$B$19)*2</f>
        <v>28858.745708800001</v>
      </c>
      <c r="I1153" s="17">
        <f>('NO TOCAR'!$B$19)*2</f>
        <v>28858.745708800001</v>
      </c>
      <c r="J1153" s="17">
        <f>('NO TOCAR'!$B$19)*2</f>
        <v>28858.745708800001</v>
      </c>
      <c r="K1153" s="17">
        <f>('NO TOCAR'!$B$19)*2</f>
        <v>28858.745708800001</v>
      </c>
      <c r="L1153" s="36">
        <f>('NO TOCAR'!$B$19)*2</f>
        <v>28858.745708800001</v>
      </c>
    </row>
    <row r="1154" spans="1:12" x14ac:dyDescent="0.25">
      <c r="A1154" s="35"/>
      <c r="B1154" s="17" t="s">
        <v>16</v>
      </c>
      <c r="C1154" s="17">
        <f>('NO TOCAR'!$B$21)*2</f>
        <v>145705.647168</v>
      </c>
      <c r="D1154" s="17">
        <f>('NO TOCAR'!$B$21)*2</f>
        <v>145705.647168</v>
      </c>
      <c r="E1154" s="17">
        <f>('NO TOCAR'!$B$21)*2</f>
        <v>145705.647168</v>
      </c>
      <c r="F1154" s="17">
        <f>('NO TOCAR'!$B$21)*2</f>
        <v>145705.647168</v>
      </c>
      <c r="G1154" s="17">
        <f>('NO TOCAR'!$B$21)*2</f>
        <v>145705.647168</v>
      </c>
      <c r="H1154" s="17">
        <f>('NO TOCAR'!$B$21)*2</f>
        <v>145705.647168</v>
      </c>
      <c r="I1154" s="17">
        <f>('NO TOCAR'!$B$21)*2</f>
        <v>145705.647168</v>
      </c>
      <c r="J1154" s="17">
        <f>('NO TOCAR'!$B$21)*2</f>
        <v>145705.647168</v>
      </c>
      <c r="K1154" s="17">
        <f>('NO TOCAR'!$B$21)*2</f>
        <v>145705.647168</v>
      </c>
      <c r="L1154" s="36">
        <f>('NO TOCAR'!$B$21)*2</f>
        <v>145705.647168</v>
      </c>
    </row>
    <row r="1155" spans="1:12" x14ac:dyDescent="0.25">
      <c r="A1155" s="35"/>
      <c r="B1155" s="33" t="s">
        <v>17</v>
      </c>
      <c r="C1155" s="33">
        <f>SUM(C1143:C1154)</f>
        <v>3367742.1140610687</v>
      </c>
      <c r="D1155" s="33">
        <f t="shared" ref="D1155:L1155" si="381">SUM(D1143:D1154)</f>
        <v>3390372.969124686</v>
      </c>
      <c r="E1155" s="33">
        <f t="shared" si="381"/>
        <v>3513283.3056603028</v>
      </c>
      <c r="F1155" s="33">
        <f t="shared" si="381"/>
        <v>3595820.4025159199</v>
      </c>
      <c r="G1155" s="33">
        <f t="shared" si="381"/>
        <v>3759802.2877235366</v>
      </c>
      <c r="H1155" s="33">
        <f t="shared" si="381"/>
        <v>3923784.1729311524</v>
      </c>
      <c r="I1155" s="33">
        <f t="shared" si="381"/>
        <v>4087766.0581387701</v>
      </c>
      <c r="J1155" s="33">
        <f t="shared" si="381"/>
        <v>4415729.8285540044</v>
      </c>
      <c r="K1155" s="33">
        <f t="shared" si="381"/>
        <v>4579711.7137616212</v>
      </c>
      <c r="L1155" s="40">
        <f t="shared" si="381"/>
        <v>4907675.4841768546</v>
      </c>
    </row>
    <row r="1156" spans="1:12" x14ac:dyDescent="0.25">
      <c r="A1156" s="35"/>
      <c r="B1156" s="17" t="s">
        <v>18</v>
      </c>
      <c r="C1156" s="17">
        <f>(C1151+C1150+C1149+C1148+C1147+C1146+C1145+C1144+C1143)*21%</f>
        <v>665422.32144869643</v>
      </c>
      <c r="D1156" s="17">
        <f t="shared" ref="D1156:L1156" si="382">(D1151+D1150+D1149+D1148+D1147+D1146+D1145+D1144+D1143)*21%</f>
        <v>670174.80101205606</v>
      </c>
      <c r="E1156" s="17">
        <f t="shared" si="382"/>
        <v>695985.97168453562</v>
      </c>
      <c r="F1156" s="17">
        <f t="shared" si="382"/>
        <v>713318.76202421507</v>
      </c>
      <c r="G1156" s="17">
        <f t="shared" si="382"/>
        <v>747754.95791781461</v>
      </c>
      <c r="H1156" s="17">
        <f t="shared" si="382"/>
        <v>782191.15381141414</v>
      </c>
      <c r="I1156" s="17">
        <f t="shared" si="382"/>
        <v>816627.3497050138</v>
      </c>
      <c r="J1156" s="17">
        <f t="shared" si="382"/>
        <v>885499.74149221263</v>
      </c>
      <c r="K1156" s="17">
        <f t="shared" si="382"/>
        <v>919935.9373858124</v>
      </c>
      <c r="L1156" s="36">
        <f t="shared" si="382"/>
        <v>988808.32917301136</v>
      </c>
    </row>
    <row r="1157" spans="1:12" x14ac:dyDescent="0.25">
      <c r="A1157" s="35"/>
      <c r="B1157" s="17" t="s">
        <v>19</v>
      </c>
      <c r="C1157" s="17">
        <f>(C1151+C1150+C1149+C1148+C1147+C1146+C1145+C1144+C1143)*7%</f>
        <v>221807.44048289885</v>
      </c>
      <c r="D1157" s="17">
        <f t="shared" ref="D1157:L1157" si="383">(D1151+D1150+D1149+D1148+D1147+D1146+D1145+D1144+D1143)*7%</f>
        <v>223391.60033735205</v>
      </c>
      <c r="E1157" s="17">
        <f t="shared" si="383"/>
        <v>231995.32389484523</v>
      </c>
      <c r="F1157" s="17">
        <f t="shared" si="383"/>
        <v>237772.92067473842</v>
      </c>
      <c r="G1157" s="17">
        <f t="shared" si="383"/>
        <v>249251.65263927158</v>
      </c>
      <c r="H1157" s="17">
        <f t="shared" si="383"/>
        <v>260730.38460380473</v>
      </c>
      <c r="I1157" s="17">
        <f t="shared" si="383"/>
        <v>272209.11656833795</v>
      </c>
      <c r="J1157" s="17">
        <f t="shared" si="383"/>
        <v>295166.58049740427</v>
      </c>
      <c r="K1157" s="17">
        <f t="shared" si="383"/>
        <v>306645.31246193749</v>
      </c>
      <c r="L1157" s="36">
        <f t="shared" si="383"/>
        <v>329602.77639100386</v>
      </c>
    </row>
    <row r="1158" spans="1:12" x14ac:dyDescent="0.25">
      <c r="A1158" s="35"/>
      <c r="B1158" s="17" t="s">
        <v>20</v>
      </c>
      <c r="C1158" s="17">
        <f>'NO TOCAR'!$B$22</f>
        <v>1429.82</v>
      </c>
      <c r="D1158" s="17">
        <f>'NO TOCAR'!$B$22</f>
        <v>1429.82</v>
      </c>
      <c r="E1158" s="17">
        <f>'NO TOCAR'!$B$22</f>
        <v>1429.82</v>
      </c>
      <c r="F1158" s="17">
        <f>'NO TOCAR'!$B$22</f>
        <v>1429.82</v>
      </c>
      <c r="G1158" s="17">
        <f>'NO TOCAR'!$B$22</f>
        <v>1429.82</v>
      </c>
      <c r="H1158" s="17">
        <f>'NO TOCAR'!$B$22</f>
        <v>1429.82</v>
      </c>
      <c r="I1158" s="17">
        <f>'NO TOCAR'!$B$22</f>
        <v>1429.82</v>
      </c>
      <c r="J1158" s="17">
        <f>'NO TOCAR'!$B$22</f>
        <v>1429.82</v>
      </c>
      <c r="K1158" s="17">
        <f>'NO TOCAR'!$B$22</f>
        <v>1429.82</v>
      </c>
      <c r="L1158" s="36">
        <f>'NO TOCAR'!$B$22</f>
        <v>1429.82</v>
      </c>
    </row>
    <row r="1159" spans="1:12" x14ac:dyDescent="0.25">
      <c r="A1159" s="35"/>
      <c r="B1159" s="17" t="s">
        <v>220</v>
      </c>
      <c r="C1159" s="17">
        <f>(C1143+C1144+C1145+C1146+C1147+C1148+C1149+C1150+C1151)*1%</f>
        <v>31686.777211842691</v>
      </c>
      <c r="D1159" s="17">
        <f t="shared" ref="D1159:L1159" si="384">(D1143+D1144+D1145+D1146+D1147+D1148+D1149+D1150+D1151)*1%</f>
        <v>31913.085762478862</v>
      </c>
      <c r="E1159" s="17">
        <f t="shared" si="384"/>
        <v>33142.18912783503</v>
      </c>
      <c r="F1159" s="17">
        <f t="shared" si="384"/>
        <v>33967.5600963912</v>
      </c>
      <c r="G1159" s="17">
        <f t="shared" si="384"/>
        <v>35607.378948467369</v>
      </c>
      <c r="H1159" s="17">
        <f t="shared" si="384"/>
        <v>37247.19780054353</v>
      </c>
      <c r="I1159" s="17">
        <f t="shared" si="384"/>
        <v>38887.016652619706</v>
      </c>
      <c r="J1159" s="17">
        <f t="shared" si="384"/>
        <v>42166.654356772044</v>
      </c>
      <c r="K1159" s="17">
        <f t="shared" si="384"/>
        <v>43806.473208848212</v>
      </c>
      <c r="L1159" s="17">
        <f t="shared" si="384"/>
        <v>47086.110913000542</v>
      </c>
    </row>
    <row r="1160" spans="1:12" x14ac:dyDescent="0.25">
      <c r="A1160" s="35"/>
      <c r="B1160" s="33" t="s">
        <v>22</v>
      </c>
      <c r="C1160" s="33">
        <f>SUM(C1156:C1159)</f>
        <v>920346.35914343793</v>
      </c>
      <c r="D1160" s="33">
        <f t="shared" ref="D1160:L1160" si="385">SUM(D1156:D1159)</f>
        <v>926909.30711188691</v>
      </c>
      <c r="E1160" s="33">
        <f t="shared" si="385"/>
        <v>962553.30470721575</v>
      </c>
      <c r="F1160" s="33">
        <f t="shared" si="385"/>
        <v>986489.06279534462</v>
      </c>
      <c r="G1160" s="33">
        <f t="shared" si="385"/>
        <v>1034043.8095055535</v>
      </c>
      <c r="H1160" s="33">
        <f t="shared" si="385"/>
        <v>1081598.5562157624</v>
      </c>
      <c r="I1160" s="33">
        <f t="shared" si="385"/>
        <v>1129153.3029259716</v>
      </c>
      <c r="J1160" s="33">
        <f t="shared" si="385"/>
        <v>1224262.796346389</v>
      </c>
      <c r="K1160" s="33">
        <f t="shared" si="385"/>
        <v>1271817.5430565982</v>
      </c>
      <c r="L1160" s="33">
        <f t="shared" si="385"/>
        <v>1366927.0364770158</v>
      </c>
    </row>
    <row r="1161" spans="1:12" x14ac:dyDescent="0.25">
      <c r="A1161" s="35"/>
      <c r="B1161" s="50" t="s">
        <v>21</v>
      </c>
      <c r="C1161" s="50">
        <f>C1155-C1160</f>
        <v>2447395.7549176309</v>
      </c>
      <c r="D1161" s="50">
        <f t="shared" ref="D1161:L1161" si="386">D1155-D1160</f>
        <v>2463463.6620127992</v>
      </c>
      <c r="E1161" s="50">
        <f t="shared" si="386"/>
        <v>2550730.0009530871</v>
      </c>
      <c r="F1161" s="50">
        <f t="shared" si="386"/>
        <v>2609331.3397205751</v>
      </c>
      <c r="G1161" s="50">
        <f t="shared" si="386"/>
        <v>2725758.4782179832</v>
      </c>
      <c r="H1161" s="50">
        <f t="shared" si="386"/>
        <v>2842185.6167153902</v>
      </c>
      <c r="I1161" s="50">
        <f t="shared" si="386"/>
        <v>2958612.7552127987</v>
      </c>
      <c r="J1161" s="50">
        <f t="shared" si="386"/>
        <v>3191467.0322076157</v>
      </c>
      <c r="K1161" s="50">
        <f t="shared" si="386"/>
        <v>3307894.1707050232</v>
      </c>
      <c r="L1161" s="51">
        <f t="shared" si="386"/>
        <v>3540748.4476998388</v>
      </c>
    </row>
    <row r="1162" spans="1:12" x14ac:dyDescent="0.25">
      <c r="A1162" s="35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36"/>
    </row>
    <row r="1163" spans="1:12" x14ac:dyDescent="0.25">
      <c r="A1163" s="35"/>
      <c r="B1163" s="28" t="s">
        <v>0</v>
      </c>
      <c r="C1163" s="29">
        <v>71.94</v>
      </c>
      <c r="D1163" s="17"/>
      <c r="E1163" s="17"/>
      <c r="F1163" s="17"/>
      <c r="G1163" s="17"/>
      <c r="H1163" s="17"/>
      <c r="I1163" s="17"/>
      <c r="J1163" s="17"/>
      <c r="K1163" s="17"/>
      <c r="L1163" s="36"/>
    </row>
    <row r="1164" spans="1:12" x14ac:dyDescent="0.25">
      <c r="A1164" s="37" t="s">
        <v>147</v>
      </c>
      <c r="B1164" s="30" t="s">
        <v>183</v>
      </c>
      <c r="C1164" s="30" t="s">
        <v>185</v>
      </c>
      <c r="D1164" s="17"/>
      <c r="E1164" s="17"/>
      <c r="F1164" s="17"/>
      <c r="G1164" s="17"/>
      <c r="H1164" s="17"/>
      <c r="I1164" s="17"/>
      <c r="J1164" s="17"/>
      <c r="K1164" s="17"/>
      <c r="L1164" s="36"/>
    </row>
    <row r="1165" spans="1:12" x14ac:dyDescent="0.25">
      <c r="A1165" s="37" t="s">
        <v>1</v>
      </c>
      <c r="B1165" s="30">
        <v>36</v>
      </c>
      <c r="C1165" s="30">
        <v>36</v>
      </c>
      <c r="D1165" s="17"/>
      <c r="E1165" s="17"/>
      <c r="F1165" s="17"/>
      <c r="G1165" s="17"/>
      <c r="H1165" s="17"/>
      <c r="I1165" s="17"/>
      <c r="J1165" s="17"/>
      <c r="K1165" s="17"/>
      <c r="L1165" s="36"/>
    </row>
    <row r="1166" spans="1:12" x14ac:dyDescent="0.25">
      <c r="A1166" s="35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36"/>
    </row>
    <row r="1167" spans="1:12" x14ac:dyDescent="0.25">
      <c r="A1167" s="35"/>
      <c r="B1167" s="28" t="s">
        <v>3</v>
      </c>
      <c r="C1167" s="17">
        <v>4</v>
      </c>
      <c r="D1167" s="17">
        <v>6</v>
      </c>
      <c r="E1167" s="17">
        <v>9</v>
      </c>
      <c r="F1167" s="17">
        <v>11</v>
      </c>
      <c r="G1167" s="17">
        <v>14</v>
      </c>
      <c r="H1167" s="17">
        <v>16</v>
      </c>
      <c r="I1167" s="17">
        <v>19</v>
      </c>
      <c r="J1167" s="17">
        <v>21</v>
      </c>
      <c r="K1167" s="17">
        <v>23</v>
      </c>
      <c r="L1167" s="36" t="s">
        <v>4</v>
      </c>
    </row>
    <row r="1168" spans="1:12" x14ac:dyDescent="0.25">
      <c r="A1168" s="35" t="s">
        <v>56</v>
      </c>
      <c r="B1168" s="28" t="s">
        <v>2</v>
      </c>
      <c r="C1168" s="31">
        <v>0.2</v>
      </c>
      <c r="D1168" s="31">
        <v>0.3</v>
      </c>
      <c r="E1168" s="31">
        <v>0.4</v>
      </c>
      <c r="F1168" s="31">
        <v>0.5</v>
      </c>
      <c r="G1168" s="31">
        <v>0.6</v>
      </c>
      <c r="H1168" s="31">
        <v>0.7</v>
      </c>
      <c r="I1168" s="31">
        <v>0.8</v>
      </c>
      <c r="J1168" s="31">
        <v>1</v>
      </c>
      <c r="K1168" s="31">
        <v>1.1000000000000001</v>
      </c>
      <c r="L1168" s="39">
        <v>1.3</v>
      </c>
    </row>
    <row r="1169" spans="1:12" ht="18.75" x14ac:dyDescent="0.3">
      <c r="A1169" s="35"/>
      <c r="B1169" s="28" t="s">
        <v>7</v>
      </c>
      <c r="C1169" s="31">
        <v>0.1</v>
      </c>
      <c r="D1169" s="31">
        <v>0.2</v>
      </c>
      <c r="E1169" s="31">
        <v>0.4</v>
      </c>
      <c r="F1169" s="32">
        <v>0.8</v>
      </c>
      <c r="G1169" s="31"/>
      <c r="H1169" s="31"/>
      <c r="I1169" s="31"/>
      <c r="J1169" s="31"/>
      <c r="K1169" s="31"/>
      <c r="L1169" s="39"/>
    </row>
    <row r="1170" spans="1:12" x14ac:dyDescent="0.25">
      <c r="A1170" s="35" t="s">
        <v>104</v>
      </c>
      <c r="B1170" s="17" t="s">
        <v>5</v>
      </c>
      <c r="C1170" s="17">
        <f>(('NO TOCAR'!$B$9*$C$1163)*36)</f>
        <v>955130.92469440599</v>
      </c>
      <c r="D1170" s="17">
        <f>(('NO TOCAR'!$B$9*$C$1163)*36)</f>
        <v>955130.92469440599</v>
      </c>
      <c r="E1170" s="17">
        <f>(('NO TOCAR'!$B$9*$C$1163)*36)</f>
        <v>955130.92469440599</v>
      </c>
      <c r="F1170" s="17">
        <f>(('NO TOCAR'!$B$9*$C$1163)*36)</f>
        <v>955130.92469440599</v>
      </c>
      <c r="G1170" s="17">
        <f>(('NO TOCAR'!$B$9*$C$1163)*36)</f>
        <v>955130.92469440599</v>
      </c>
      <c r="H1170" s="17">
        <f>(('NO TOCAR'!$B$9*$C$1163)*36)</f>
        <v>955130.92469440599</v>
      </c>
      <c r="I1170" s="17">
        <f>(('NO TOCAR'!$B$9*$C$1163)*36)</f>
        <v>955130.92469440599</v>
      </c>
      <c r="J1170" s="17">
        <f>(('NO TOCAR'!$B$9*$C$1163)*36)</f>
        <v>955130.92469440599</v>
      </c>
      <c r="K1170" s="17">
        <f>(('NO TOCAR'!$B$9*$C$1163)*36)</f>
        <v>955130.92469440599</v>
      </c>
      <c r="L1170" s="36">
        <f>(('NO TOCAR'!$B$9*$C$1163)*36)</f>
        <v>955130.92469440599</v>
      </c>
    </row>
    <row r="1171" spans="1:12" x14ac:dyDescent="0.25">
      <c r="A1171" s="35" t="s">
        <v>186</v>
      </c>
      <c r="B1171" s="17" t="s">
        <v>6</v>
      </c>
      <c r="C1171" s="17">
        <f>C1170*C1168</f>
        <v>191026.1849388812</v>
      </c>
      <c r="D1171" s="17">
        <f>D1170*D1168</f>
        <v>286539.2774083218</v>
      </c>
      <c r="E1171" s="17">
        <f t="shared" ref="E1171:L1171" si="387">E1170*E1168</f>
        <v>382052.36987776239</v>
      </c>
      <c r="F1171" s="17">
        <f t="shared" si="387"/>
        <v>477565.46234720299</v>
      </c>
      <c r="G1171" s="17">
        <f t="shared" si="387"/>
        <v>573078.55481664359</v>
      </c>
      <c r="H1171" s="17">
        <f t="shared" si="387"/>
        <v>668591.64728608413</v>
      </c>
      <c r="I1171" s="17">
        <f t="shared" si="387"/>
        <v>764104.73975552479</v>
      </c>
      <c r="J1171" s="17">
        <f t="shared" si="387"/>
        <v>955130.92469440599</v>
      </c>
      <c r="K1171" s="17">
        <f t="shared" si="387"/>
        <v>1050644.0171638466</v>
      </c>
      <c r="L1171" s="36">
        <f t="shared" si="387"/>
        <v>1241670.2021027277</v>
      </c>
    </row>
    <row r="1172" spans="1:12" x14ac:dyDescent="0.25">
      <c r="A1172" s="35"/>
      <c r="B1172" s="17" t="s">
        <v>7</v>
      </c>
      <c r="C1172" s="17">
        <f>C1170*$F$953</f>
        <v>764104.73975552479</v>
      </c>
      <c r="D1172" s="17">
        <f t="shared" ref="D1172:L1172" si="388">D1170*$F$953</f>
        <v>764104.73975552479</v>
      </c>
      <c r="E1172" s="17">
        <f t="shared" si="388"/>
        <v>764104.73975552479</v>
      </c>
      <c r="F1172" s="17">
        <f t="shared" si="388"/>
        <v>764104.73975552479</v>
      </c>
      <c r="G1172" s="17">
        <f t="shared" si="388"/>
        <v>764104.73975552479</v>
      </c>
      <c r="H1172" s="17">
        <f t="shared" si="388"/>
        <v>764104.73975552479</v>
      </c>
      <c r="I1172" s="17">
        <f t="shared" si="388"/>
        <v>764104.73975552479</v>
      </c>
      <c r="J1172" s="17">
        <f t="shared" si="388"/>
        <v>764104.73975552479</v>
      </c>
      <c r="K1172" s="17">
        <f t="shared" si="388"/>
        <v>764104.73975552479</v>
      </c>
      <c r="L1172" s="36">
        <f t="shared" si="388"/>
        <v>764104.73975552479</v>
      </c>
    </row>
    <row r="1173" spans="1:12" x14ac:dyDescent="0.25">
      <c r="A1173" s="35"/>
      <c r="B1173" s="17" t="s">
        <v>8</v>
      </c>
      <c r="C1173" s="17">
        <f>('NO TOCAR'!$B$11/18)*36</f>
        <v>475570.588032</v>
      </c>
      <c r="D1173" s="17">
        <f>C1173+('NO TOCAR'!$B$13*2)</f>
        <v>497187.41356800002</v>
      </c>
      <c r="E1173" s="17">
        <f>D1173+('NO TOCAR'!$B$13*2)</f>
        <v>518804.23910400004</v>
      </c>
      <c r="F1173" s="17">
        <f>E1173+('NO TOCAR'!$B$13*2)</f>
        <v>540421.06464</v>
      </c>
      <c r="G1173" s="17">
        <f>F1173+('NO TOCAR'!$B$13*2)</f>
        <v>562037.89017599996</v>
      </c>
      <c r="H1173" s="17">
        <f>G1173+('NO TOCAR'!$B$13*2)</f>
        <v>583654.71571199992</v>
      </c>
      <c r="I1173" s="17">
        <f>H1173+('NO TOCAR'!$B$13*2)</f>
        <v>605271.54124799988</v>
      </c>
      <c r="J1173" s="17">
        <f>I1173+('NO TOCAR'!$B$13*2)+('NO TOCAR'!$B$13*2)</f>
        <v>648505.1923199998</v>
      </c>
      <c r="K1173" s="17">
        <f>J1173+('NO TOCAR'!$B$13*2)</f>
        <v>670122.01785599976</v>
      </c>
      <c r="L1173" s="17">
        <f>K1173+('NO TOCAR'!$B$13*2)+('NO TOCAR'!$B$13*2)</f>
        <v>713355.66892799968</v>
      </c>
    </row>
    <row r="1174" spans="1:12" x14ac:dyDescent="0.25">
      <c r="A1174" s="35"/>
      <c r="B1174" s="17" t="s">
        <v>9</v>
      </c>
      <c r="C1174" s="17">
        <f>(C1173+C1172+C1171+C1170)*$E$8</f>
        <v>954332.97496832488</v>
      </c>
      <c r="D1174" s="17">
        <f t="shared" ref="D1174:L1174" si="389">(D1173+D1172+D1171+D1170)*$E$8</f>
        <v>1001184.9421705012</v>
      </c>
      <c r="E1174" s="17">
        <f t="shared" si="389"/>
        <v>1048036.9093726773</v>
      </c>
      <c r="F1174" s="17">
        <f t="shared" si="389"/>
        <v>1094888.8765748534</v>
      </c>
      <c r="G1174" s="17">
        <f t="shared" si="389"/>
        <v>1141740.8437770298</v>
      </c>
      <c r="H1174" s="17">
        <f t="shared" si="389"/>
        <v>1188592.8109792059</v>
      </c>
      <c r="I1174" s="17">
        <f t="shared" si="389"/>
        <v>1235444.7781813822</v>
      </c>
      <c r="J1174" s="17">
        <f t="shared" si="389"/>
        <v>1329148.7125857347</v>
      </c>
      <c r="K1174" s="17">
        <f t="shared" si="389"/>
        <v>1376000.6797879108</v>
      </c>
      <c r="L1174" s="36">
        <f t="shared" si="389"/>
        <v>1469704.6141922632</v>
      </c>
    </row>
    <row r="1175" spans="1:12" x14ac:dyDescent="0.25">
      <c r="A1175" s="35"/>
      <c r="B1175" s="17" t="s">
        <v>10</v>
      </c>
      <c r="C1175" s="17">
        <f>('NO TOCAR'!$E$4)*2</f>
        <v>32900</v>
      </c>
      <c r="D1175" s="17">
        <f>('NO TOCAR'!$E$4)*2</f>
        <v>32900</v>
      </c>
      <c r="E1175" s="17">
        <f>('NO TOCAR'!$E$4)*2</f>
        <v>32900</v>
      </c>
      <c r="F1175" s="17">
        <f>('NO TOCAR'!$E$4)*2</f>
        <v>32900</v>
      </c>
      <c r="G1175" s="17">
        <f>('NO TOCAR'!$E$4)*2</f>
        <v>32900</v>
      </c>
      <c r="H1175" s="17">
        <f>('NO TOCAR'!$E$4)*2</f>
        <v>32900</v>
      </c>
      <c r="I1175" s="17">
        <f>('NO TOCAR'!$E$4)*2</f>
        <v>32900</v>
      </c>
      <c r="J1175" s="17">
        <f>('NO TOCAR'!$E$4)*2</f>
        <v>32900</v>
      </c>
      <c r="K1175" s="17">
        <f>('NO TOCAR'!$E$4)*2</f>
        <v>32900</v>
      </c>
      <c r="L1175" s="36">
        <f>('NO TOCAR'!$E$4)*2</f>
        <v>32900</v>
      </c>
    </row>
    <row r="1176" spans="1:12" x14ac:dyDescent="0.25">
      <c r="A1176" s="35"/>
      <c r="B1176" s="17" t="s">
        <v>11</v>
      </c>
      <c r="C1176" s="17">
        <f>('NO TOCAR'!$B$15)*2</f>
        <v>53823.819455999997</v>
      </c>
      <c r="D1176" s="17">
        <f>('NO TOCAR'!$B$15)*2</f>
        <v>53823.819455999997</v>
      </c>
      <c r="E1176" s="17">
        <f>('NO TOCAR'!$B$15)*2</f>
        <v>53823.819455999997</v>
      </c>
      <c r="F1176" s="17">
        <f>('NO TOCAR'!$B$15)*2</f>
        <v>53823.819455999997</v>
      </c>
      <c r="G1176" s="17">
        <f>('NO TOCAR'!$B$15)*2</f>
        <v>53823.819455999997</v>
      </c>
      <c r="H1176" s="17">
        <f>('NO TOCAR'!$B$15)*2</f>
        <v>53823.819455999997</v>
      </c>
      <c r="I1176" s="17">
        <f>('NO TOCAR'!$B$15)*2</f>
        <v>53823.819455999997</v>
      </c>
      <c r="J1176" s="17">
        <f>('NO TOCAR'!$B$15)*2</f>
        <v>53823.819455999997</v>
      </c>
      <c r="K1176" s="17">
        <f>('NO TOCAR'!$B$15)*2</f>
        <v>53823.819455999997</v>
      </c>
      <c r="L1176" s="36">
        <f>('NO TOCAR'!$B$15)*2</f>
        <v>53823.819455999997</v>
      </c>
    </row>
    <row r="1177" spans="1:12" x14ac:dyDescent="0.25">
      <c r="A1177" s="35"/>
      <c r="B1177" s="17" t="s">
        <v>12</v>
      </c>
      <c r="C1177" s="17">
        <f>('NO TOCAR'!$F$4)*2</f>
        <v>12794.44</v>
      </c>
      <c r="D1177" s="17">
        <f>('NO TOCAR'!$F$4)*2</f>
        <v>12794.44</v>
      </c>
      <c r="E1177" s="17">
        <f>('NO TOCAR'!$F$4)*2</f>
        <v>12794.44</v>
      </c>
      <c r="F1177" s="17">
        <f>('NO TOCAR'!$F$4)*2</f>
        <v>12794.44</v>
      </c>
      <c r="G1177" s="17">
        <f>('NO TOCAR'!$F$4)*2</f>
        <v>12794.44</v>
      </c>
      <c r="H1177" s="17">
        <f>('NO TOCAR'!$F$4)*2</f>
        <v>12794.44</v>
      </c>
      <c r="I1177" s="17">
        <f>('NO TOCAR'!$F$4)*2</f>
        <v>12794.44</v>
      </c>
      <c r="J1177" s="17">
        <f>('NO TOCAR'!$F$4)*2</f>
        <v>12794.44</v>
      </c>
      <c r="K1177" s="17">
        <f>('NO TOCAR'!$F$4)*2</f>
        <v>12794.44</v>
      </c>
      <c r="L1177" s="36">
        <f>('NO TOCAR'!$F$4)*2</f>
        <v>12794.44</v>
      </c>
    </row>
    <row r="1178" spans="1:12" x14ac:dyDescent="0.25">
      <c r="A1178" s="35"/>
      <c r="B1178" s="17" t="s">
        <v>13</v>
      </c>
      <c r="C1178" s="17">
        <f>'NO TOCAR'!$B$17*2</f>
        <v>263867.36716800003</v>
      </c>
      <c r="D1178" s="17">
        <f>'NO TOCAR'!$D$17*2</f>
        <v>122516.33702399999</v>
      </c>
      <c r="E1178" s="17">
        <f>'NO TOCAR'!$F$17*2</f>
        <v>81444.788352000003</v>
      </c>
      <c r="F1178" s="17"/>
      <c r="G1178" s="17"/>
      <c r="H1178" s="17"/>
      <c r="I1178" s="17"/>
      <c r="J1178" s="17"/>
      <c r="K1178" s="17"/>
      <c r="L1178" s="36"/>
    </row>
    <row r="1179" spans="1:12" x14ac:dyDescent="0.25">
      <c r="A1179" s="35"/>
      <c r="B1179" s="17" t="s">
        <v>14</v>
      </c>
      <c r="C1179" s="17">
        <f>('NO TOCAR'!$E$5)*2</f>
        <v>24500</v>
      </c>
      <c r="D1179" s="17">
        <f>('NO TOCAR'!$E$5)*2</f>
        <v>24500</v>
      </c>
      <c r="E1179" s="17">
        <f>('NO TOCAR'!$E$5)*2</f>
        <v>24500</v>
      </c>
      <c r="F1179" s="17">
        <f>('NO TOCAR'!$E$5)*2</f>
        <v>24500</v>
      </c>
      <c r="G1179" s="17">
        <f>('NO TOCAR'!$E$5)*2</f>
        <v>24500</v>
      </c>
      <c r="H1179" s="17">
        <f>('NO TOCAR'!$E$5)*2</f>
        <v>24500</v>
      </c>
      <c r="I1179" s="17">
        <f>('NO TOCAR'!$E$5)*2</f>
        <v>24500</v>
      </c>
      <c r="J1179" s="17">
        <f>('NO TOCAR'!$E$5)*2</f>
        <v>24500</v>
      </c>
      <c r="K1179" s="17">
        <f>('NO TOCAR'!$E$5)*2</f>
        <v>24500</v>
      </c>
      <c r="L1179" s="36">
        <f>('NO TOCAR'!$E$5)*2</f>
        <v>24500</v>
      </c>
    </row>
    <row r="1180" spans="1:12" x14ac:dyDescent="0.25">
      <c r="A1180" s="35"/>
      <c r="B1180" s="17" t="s">
        <v>15</v>
      </c>
      <c r="C1180" s="17">
        <f>('NO TOCAR'!$B$19)*2</f>
        <v>28858.745708800001</v>
      </c>
      <c r="D1180" s="17">
        <f>('NO TOCAR'!$B$19)*2</f>
        <v>28858.745708800001</v>
      </c>
      <c r="E1180" s="17">
        <f>('NO TOCAR'!$B$19)*2</f>
        <v>28858.745708800001</v>
      </c>
      <c r="F1180" s="17">
        <f>('NO TOCAR'!$B$19)*2</f>
        <v>28858.745708800001</v>
      </c>
      <c r="G1180" s="17">
        <f>('NO TOCAR'!$B$19)*2</f>
        <v>28858.745708800001</v>
      </c>
      <c r="H1180" s="17">
        <f>('NO TOCAR'!$B$19)*2</f>
        <v>28858.745708800001</v>
      </c>
      <c r="I1180" s="17">
        <f>('NO TOCAR'!$B$19)*2</f>
        <v>28858.745708800001</v>
      </c>
      <c r="J1180" s="17">
        <f>('NO TOCAR'!$B$19)*2</f>
        <v>28858.745708800001</v>
      </c>
      <c r="K1180" s="17">
        <f>('NO TOCAR'!$B$19)*2</f>
        <v>28858.745708800001</v>
      </c>
      <c r="L1180" s="36">
        <f>('NO TOCAR'!$B$19)*2</f>
        <v>28858.745708800001</v>
      </c>
    </row>
    <row r="1181" spans="1:12" x14ac:dyDescent="0.25">
      <c r="A1181" s="35"/>
      <c r="B1181" s="17" t="s">
        <v>16</v>
      </c>
      <c r="C1181" s="17">
        <f>('NO TOCAR'!$B$21)*2</f>
        <v>145705.647168</v>
      </c>
      <c r="D1181" s="17">
        <f>('NO TOCAR'!$B$21)*2</f>
        <v>145705.647168</v>
      </c>
      <c r="E1181" s="17">
        <f>('NO TOCAR'!$B$21)*2</f>
        <v>145705.647168</v>
      </c>
      <c r="F1181" s="17">
        <f>('NO TOCAR'!$B$21)*2</f>
        <v>145705.647168</v>
      </c>
      <c r="G1181" s="17">
        <f>('NO TOCAR'!$B$21)*2</f>
        <v>145705.647168</v>
      </c>
      <c r="H1181" s="17">
        <f>('NO TOCAR'!$B$21)*2</f>
        <v>145705.647168</v>
      </c>
      <c r="I1181" s="17">
        <f>('NO TOCAR'!$B$21)*2</f>
        <v>145705.647168</v>
      </c>
      <c r="J1181" s="17">
        <f>('NO TOCAR'!$B$21)*2</f>
        <v>145705.647168</v>
      </c>
      <c r="K1181" s="17">
        <f>('NO TOCAR'!$B$21)*2</f>
        <v>145705.647168</v>
      </c>
      <c r="L1181" s="36">
        <f>('NO TOCAR'!$B$21)*2</f>
        <v>145705.647168</v>
      </c>
    </row>
    <row r="1182" spans="1:12" x14ac:dyDescent="0.25">
      <c r="A1182" s="35"/>
      <c r="B1182" s="33" t="s">
        <v>17</v>
      </c>
      <c r="C1182" s="33">
        <f>SUM(C1170:C1181)</f>
        <v>3902615.4318899363</v>
      </c>
      <c r="D1182" s="33">
        <f t="shared" ref="D1182:L1182" si="390">SUM(D1170:D1181)</f>
        <v>3925246.2869535536</v>
      </c>
      <c r="E1182" s="33">
        <f t="shared" si="390"/>
        <v>4048156.6234891703</v>
      </c>
      <c r="F1182" s="33">
        <f t="shared" si="390"/>
        <v>4130693.7203447875</v>
      </c>
      <c r="G1182" s="33">
        <f t="shared" si="390"/>
        <v>4294675.6055524042</v>
      </c>
      <c r="H1182" s="33">
        <f t="shared" si="390"/>
        <v>4458657.4907600209</v>
      </c>
      <c r="I1182" s="33">
        <f t="shared" si="390"/>
        <v>4622639.3759676376</v>
      </c>
      <c r="J1182" s="33">
        <f t="shared" si="390"/>
        <v>4950603.146382872</v>
      </c>
      <c r="K1182" s="33">
        <f t="shared" si="390"/>
        <v>5114585.0315904878</v>
      </c>
      <c r="L1182" s="40">
        <f t="shared" si="390"/>
        <v>5442548.8020057222</v>
      </c>
    </row>
    <row r="1183" spans="1:12" x14ac:dyDescent="0.25">
      <c r="A1183" s="35"/>
      <c r="B1183" s="17" t="s">
        <v>18</v>
      </c>
      <c r="C1183" s="17">
        <f>(C1178+C1177+C1176+C1175+C1174+C1173+C1172+C1171+C1170)*21%</f>
        <v>777745.71819275862</v>
      </c>
      <c r="D1183" s="17">
        <f t="shared" ref="D1183:L1183" si="391">(D1178+D1177+D1176+D1175+D1174+D1173+D1172+D1171+D1170)*21%</f>
        <v>782498.19775611826</v>
      </c>
      <c r="E1183" s="17">
        <f t="shared" si="391"/>
        <v>808309.36842859769</v>
      </c>
      <c r="F1183" s="17">
        <f t="shared" si="391"/>
        <v>825642.15876827727</v>
      </c>
      <c r="G1183" s="17">
        <f t="shared" si="391"/>
        <v>860078.3546618768</v>
      </c>
      <c r="H1183" s="17">
        <f t="shared" si="391"/>
        <v>894514.55055547634</v>
      </c>
      <c r="I1183" s="17">
        <f t="shared" si="391"/>
        <v>928950.74644907587</v>
      </c>
      <c r="J1183" s="17">
        <f t="shared" si="391"/>
        <v>997823.13823627483</v>
      </c>
      <c r="K1183" s="17">
        <f t="shared" si="391"/>
        <v>1032259.3341298746</v>
      </c>
      <c r="L1183" s="36">
        <f t="shared" si="391"/>
        <v>1101131.7259170734</v>
      </c>
    </row>
    <row r="1184" spans="1:12" x14ac:dyDescent="0.25">
      <c r="A1184" s="35"/>
      <c r="B1184" s="17" t="s">
        <v>19</v>
      </c>
      <c r="C1184" s="17">
        <f>(C1178+C1177+C1176+C1175+C1174+C1173+C1172+C1171+C1170)*7%</f>
        <v>259248.57273091958</v>
      </c>
      <c r="D1184" s="17">
        <f t="shared" ref="D1184:L1184" si="392">(D1178+D1177+D1176+D1175+D1174+D1173+D1172+D1171+D1170)*7%</f>
        <v>260832.73258537278</v>
      </c>
      <c r="E1184" s="17">
        <f t="shared" si="392"/>
        <v>269436.45614286594</v>
      </c>
      <c r="F1184" s="17">
        <f t="shared" si="392"/>
        <v>275214.05292275915</v>
      </c>
      <c r="G1184" s="17">
        <f t="shared" si="392"/>
        <v>286692.78488729231</v>
      </c>
      <c r="H1184" s="17">
        <f t="shared" si="392"/>
        <v>298171.51685182546</v>
      </c>
      <c r="I1184" s="17">
        <f t="shared" si="392"/>
        <v>309650.24881635868</v>
      </c>
      <c r="J1184" s="17">
        <f t="shared" si="392"/>
        <v>332607.712745425</v>
      </c>
      <c r="K1184" s="17">
        <f t="shared" si="392"/>
        <v>344086.44470995822</v>
      </c>
      <c r="L1184" s="36">
        <f t="shared" si="392"/>
        <v>367043.90863902454</v>
      </c>
    </row>
    <row r="1185" spans="1:12" x14ac:dyDescent="0.25">
      <c r="A1185" s="35"/>
      <c r="B1185" s="17" t="s">
        <v>20</v>
      </c>
      <c r="C1185" s="17">
        <f>'NO TOCAR'!$B$22</f>
        <v>1429.82</v>
      </c>
      <c r="D1185" s="17">
        <f>'NO TOCAR'!$B$22</f>
        <v>1429.82</v>
      </c>
      <c r="E1185" s="17">
        <f>'NO TOCAR'!$B$22</f>
        <v>1429.82</v>
      </c>
      <c r="F1185" s="17">
        <f>'NO TOCAR'!$B$22</f>
        <v>1429.82</v>
      </c>
      <c r="G1185" s="17">
        <f>'NO TOCAR'!$B$22</f>
        <v>1429.82</v>
      </c>
      <c r="H1185" s="17">
        <f>'NO TOCAR'!$B$22</f>
        <v>1429.82</v>
      </c>
      <c r="I1185" s="17">
        <f>'NO TOCAR'!$B$22</f>
        <v>1429.82</v>
      </c>
      <c r="J1185" s="17">
        <f>'NO TOCAR'!$B$22</f>
        <v>1429.82</v>
      </c>
      <c r="K1185" s="17">
        <f>'NO TOCAR'!$B$22</f>
        <v>1429.82</v>
      </c>
      <c r="L1185" s="36">
        <f>'NO TOCAR'!$B$22</f>
        <v>1429.82</v>
      </c>
    </row>
    <row r="1186" spans="1:12" x14ac:dyDescent="0.25">
      <c r="A1186" s="35"/>
      <c r="B1186" s="17" t="s">
        <v>220</v>
      </c>
      <c r="C1186" s="17">
        <f>(C1170+C1171+C1172+C1173+C1174+C1175+C1176+C1177+C1178)*1%</f>
        <v>37035.510390131371</v>
      </c>
      <c r="D1186" s="17">
        <f t="shared" ref="D1186:L1186" si="393">(D1170+D1171+D1172+D1173+D1174+D1175+D1176+D1177+D1178)*1%</f>
        <v>37261.818940767538</v>
      </c>
      <c r="E1186" s="17">
        <f t="shared" si="393"/>
        <v>38490.922306123706</v>
      </c>
      <c r="F1186" s="17">
        <f t="shared" si="393"/>
        <v>39316.293274679876</v>
      </c>
      <c r="G1186" s="17">
        <f t="shared" si="393"/>
        <v>40956.112126756045</v>
      </c>
      <c r="H1186" s="17">
        <f t="shared" si="393"/>
        <v>42595.930978832206</v>
      </c>
      <c r="I1186" s="17">
        <f t="shared" si="393"/>
        <v>44235.749830908375</v>
      </c>
      <c r="J1186" s="17">
        <f t="shared" si="393"/>
        <v>47515.38753506072</v>
      </c>
      <c r="K1186" s="17">
        <f t="shared" si="393"/>
        <v>49155.206387136881</v>
      </c>
      <c r="L1186" s="17">
        <f t="shared" si="393"/>
        <v>52434.844091289218</v>
      </c>
    </row>
    <row r="1187" spans="1:12" x14ac:dyDescent="0.25">
      <c r="A1187" s="35"/>
      <c r="B1187" s="33" t="s">
        <v>22</v>
      </c>
      <c r="C1187" s="33">
        <f>SUM(C1183:C1186)</f>
        <v>1075459.6213138094</v>
      </c>
      <c r="D1187" s="33">
        <f t="shared" ref="D1187:L1187" si="394">SUM(D1183:D1186)</f>
        <v>1082022.5692822584</v>
      </c>
      <c r="E1187" s="33">
        <f t="shared" si="394"/>
        <v>1117666.5668775875</v>
      </c>
      <c r="F1187" s="33">
        <f t="shared" si="394"/>
        <v>1141602.3249657163</v>
      </c>
      <c r="G1187" s="33">
        <f t="shared" si="394"/>
        <v>1189157.0716759253</v>
      </c>
      <c r="H1187" s="33">
        <f t="shared" si="394"/>
        <v>1236711.8183861342</v>
      </c>
      <c r="I1187" s="33">
        <f t="shared" si="394"/>
        <v>1284266.5650963429</v>
      </c>
      <c r="J1187" s="33">
        <f t="shared" si="394"/>
        <v>1379376.0585167606</v>
      </c>
      <c r="K1187" s="33">
        <f t="shared" si="394"/>
        <v>1426930.8052269698</v>
      </c>
      <c r="L1187" s="33">
        <f t="shared" si="394"/>
        <v>1522040.2986473872</v>
      </c>
    </row>
    <row r="1188" spans="1:12" ht="15.75" thickBot="1" x14ac:dyDescent="0.3">
      <c r="A1188" s="42"/>
      <c r="B1188" s="50" t="s">
        <v>21</v>
      </c>
      <c r="C1188" s="50">
        <f>C1182-C1187</f>
        <v>2827155.8105761269</v>
      </c>
      <c r="D1188" s="50">
        <f t="shared" ref="D1188:L1188" si="395">D1182-D1187</f>
        <v>2843223.7176712952</v>
      </c>
      <c r="E1188" s="50">
        <f t="shared" si="395"/>
        <v>2930490.0566115826</v>
      </c>
      <c r="F1188" s="50">
        <f t="shared" si="395"/>
        <v>2989091.3953790711</v>
      </c>
      <c r="G1188" s="50">
        <f t="shared" si="395"/>
        <v>3105518.5338764787</v>
      </c>
      <c r="H1188" s="50">
        <f t="shared" si="395"/>
        <v>3221945.6723738867</v>
      </c>
      <c r="I1188" s="50">
        <f t="shared" si="395"/>
        <v>3338372.8108712947</v>
      </c>
      <c r="J1188" s="50">
        <f t="shared" si="395"/>
        <v>3571227.0878661117</v>
      </c>
      <c r="K1188" s="50">
        <f t="shared" si="395"/>
        <v>3687654.2263635183</v>
      </c>
      <c r="L1188" s="51">
        <f t="shared" si="395"/>
        <v>3920508.5033583352</v>
      </c>
    </row>
    <row r="1189" spans="1:12" ht="15.75" thickBot="1" x14ac:dyDescent="0.3"/>
    <row r="1190" spans="1:12" x14ac:dyDescent="0.25">
      <c r="A1190" s="18"/>
      <c r="B1190" s="43" t="s">
        <v>0</v>
      </c>
      <c r="C1190" s="44">
        <v>1262.95</v>
      </c>
      <c r="D1190" s="19"/>
      <c r="E1190" s="19"/>
      <c r="F1190" s="19"/>
      <c r="G1190" s="19"/>
      <c r="H1190" s="19"/>
      <c r="I1190" s="19"/>
      <c r="J1190" s="19"/>
      <c r="K1190" s="19"/>
      <c r="L1190" s="20"/>
    </row>
    <row r="1191" spans="1:12" x14ac:dyDescent="0.25">
      <c r="A1191" s="37" t="s">
        <v>147</v>
      </c>
      <c r="B1191" s="30" t="s">
        <v>188</v>
      </c>
      <c r="C1191" s="30" t="s">
        <v>187</v>
      </c>
      <c r="D1191" s="17"/>
      <c r="E1191" s="17"/>
      <c r="F1191" s="17"/>
      <c r="G1191" s="17"/>
      <c r="H1191" s="17"/>
      <c r="I1191" s="17"/>
      <c r="J1191" s="17"/>
      <c r="K1191" s="17"/>
      <c r="L1191" s="36"/>
    </row>
    <row r="1192" spans="1:12" x14ac:dyDescent="0.25">
      <c r="A1192" s="37" t="s">
        <v>1</v>
      </c>
      <c r="B1192" s="30">
        <v>25</v>
      </c>
      <c r="C1192" s="30">
        <v>25</v>
      </c>
      <c r="D1192" s="17"/>
      <c r="E1192" s="17"/>
      <c r="F1192" s="17"/>
      <c r="G1192" s="17"/>
      <c r="H1192" s="17"/>
      <c r="I1192" s="17"/>
      <c r="J1192" s="17"/>
      <c r="K1192" s="17"/>
      <c r="L1192" s="36"/>
    </row>
    <row r="1193" spans="1:12" x14ac:dyDescent="0.25">
      <c r="A1193" s="35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36"/>
    </row>
    <row r="1194" spans="1:12" x14ac:dyDescent="0.25">
      <c r="A1194" s="35"/>
      <c r="B1194" s="28" t="s">
        <v>3</v>
      </c>
      <c r="C1194" s="17">
        <v>4</v>
      </c>
      <c r="D1194" s="17">
        <v>6</v>
      </c>
      <c r="E1194" s="17">
        <v>9</v>
      </c>
      <c r="F1194" s="17">
        <v>11</v>
      </c>
      <c r="G1194" s="17">
        <v>14</v>
      </c>
      <c r="H1194" s="17">
        <v>16</v>
      </c>
      <c r="I1194" s="17">
        <v>19</v>
      </c>
      <c r="J1194" s="17">
        <v>21</v>
      </c>
      <c r="K1194" s="17">
        <v>23</v>
      </c>
      <c r="L1194" s="36" t="s">
        <v>4</v>
      </c>
    </row>
    <row r="1195" spans="1:12" x14ac:dyDescent="0.25">
      <c r="A1195" s="35" t="s">
        <v>37</v>
      </c>
      <c r="B1195" s="28" t="s">
        <v>2</v>
      </c>
      <c r="C1195" s="31">
        <v>0.2</v>
      </c>
      <c r="D1195" s="31">
        <v>0.3</v>
      </c>
      <c r="E1195" s="31">
        <v>0.4</v>
      </c>
      <c r="F1195" s="31">
        <v>0.5</v>
      </c>
      <c r="G1195" s="31">
        <v>0.6</v>
      </c>
      <c r="H1195" s="31">
        <v>0.7</v>
      </c>
      <c r="I1195" s="31">
        <v>0.8</v>
      </c>
      <c r="J1195" s="31">
        <v>1</v>
      </c>
      <c r="K1195" s="31">
        <v>1.1000000000000001</v>
      </c>
      <c r="L1195" s="39">
        <v>1.3</v>
      </c>
    </row>
    <row r="1196" spans="1:12" ht="18.75" x14ac:dyDescent="0.3">
      <c r="A1196" s="35"/>
      <c r="B1196" s="28" t="s">
        <v>7</v>
      </c>
      <c r="C1196" s="32">
        <v>0.1</v>
      </c>
      <c r="D1196" s="31">
        <v>0.2</v>
      </c>
      <c r="E1196" s="31">
        <v>0.4</v>
      </c>
      <c r="F1196" s="31">
        <v>0.8</v>
      </c>
      <c r="G1196" s="31"/>
      <c r="H1196" s="31"/>
      <c r="I1196" s="31"/>
      <c r="J1196" s="31"/>
      <c r="K1196" s="31"/>
      <c r="L1196" s="39"/>
    </row>
    <row r="1197" spans="1:12" x14ac:dyDescent="0.25">
      <c r="A1197" s="35" t="s">
        <v>105</v>
      </c>
      <c r="B1197" s="17" t="s">
        <v>5</v>
      </c>
      <c r="C1197" s="17">
        <f>('NO TOCAR'!$B$9*$C$1190)</f>
        <v>465774.95186683349</v>
      </c>
      <c r="D1197" s="17">
        <f>('NO TOCAR'!$B$9*$C$1190)</f>
        <v>465774.95186683349</v>
      </c>
      <c r="E1197" s="17">
        <f>('NO TOCAR'!$B$9*$C$1190)</f>
        <v>465774.95186683349</v>
      </c>
      <c r="F1197" s="17">
        <f>('NO TOCAR'!$B$9*$C$1190)</f>
        <v>465774.95186683349</v>
      </c>
      <c r="G1197" s="17">
        <f>('NO TOCAR'!$B$9*$C$1190)</f>
        <v>465774.95186683349</v>
      </c>
      <c r="H1197" s="17">
        <f>('NO TOCAR'!$B$9*$C$1190)</f>
        <v>465774.95186683349</v>
      </c>
      <c r="I1197" s="17">
        <f>('NO TOCAR'!$B$9*$C$1190)</f>
        <v>465774.95186683349</v>
      </c>
      <c r="J1197" s="17">
        <f>('NO TOCAR'!$B$9*$C$1190)</f>
        <v>465774.95186683349</v>
      </c>
      <c r="K1197" s="17">
        <f>('NO TOCAR'!$B$9*$C$1190)</f>
        <v>465774.95186683349</v>
      </c>
      <c r="L1197" s="36">
        <f>('NO TOCAR'!$B$9*$C$1190)</f>
        <v>465774.95186683349</v>
      </c>
    </row>
    <row r="1198" spans="1:12" x14ac:dyDescent="0.25">
      <c r="A1198" s="35" t="s">
        <v>106</v>
      </c>
      <c r="B1198" s="17" t="s">
        <v>6</v>
      </c>
      <c r="C1198" s="17">
        <f>C1197*C1195</f>
        <v>93154.990373366702</v>
      </c>
      <c r="D1198" s="17">
        <f>D1197*D1195</f>
        <v>139732.48556005003</v>
      </c>
      <c r="E1198" s="17">
        <f t="shared" ref="E1198:L1198" si="396">E1197*E1195</f>
        <v>186309.9807467334</v>
      </c>
      <c r="F1198" s="17">
        <f t="shared" si="396"/>
        <v>232887.47593341675</v>
      </c>
      <c r="G1198" s="17">
        <f t="shared" si="396"/>
        <v>279464.97112010006</v>
      </c>
      <c r="H1198" s="17">
        <f t="shared" si="396"/>
        <v>326042.46630678343</v>
      </c>
      <c r="I1198" s="17">
        <f t="shared" si="396"/>
        <v>372619.96149346681</v>
      </c>
      <c r="J1198" s="17">
        <f t="shared" si="396"/>
        <v>465774.95186683349</v>
      </c>
      <c r="K1198" s="17">
        <f t="shared" si="396"/>
        <v>512352.44705351687</v>
      </c>
      <c r="L1198" s="36">
        <f t="shared" si="396"/>
        <v>605507.43742688361</v>
      </c>
    </row>
    <row r="1199" spans="1:12" x14ac:dyDescent="0.25">
      <c r="A1199" s="35"/>
      <c r="B1199" s="17" t="s">
        <v>7</v>
      </c>
      <c r="C1199" s="17">
        <f>C1197*$C$8</f>
        <v>46577.495186683351</v>
      </c>
      <c r="D1199" s="17">
        <f t="shared" ref="D1199:L1199" si="397">D1197*$C$8</f>
        <v>46577.495186683351</v>
      </c>
      <c r="E1199" s="17">
        <f t="shared" si="397"/>
        <v>46577.495186683351</v>
      </c>
      <c r="F1199" s="17">
        <f t="shared" si="397"/>
        <v>46577.495186683351</v>
      </c>
      <c r="G1199" s="17">
        <f t="shared" si="397"/>
        <v>46577.495186683351</v>
      </c>
      <c r="H1199" s="17">
        <f t="shared" si="397"/>
        <v>46577.495186683351</v>
      </c>
      <c r="I1199" s="17">
        <f t="shared" si="397"/>
        <v>46577.495186683351</v>
      </c>
      <c r="J1199" s="17">
        <f t="shared" si="397"/>
        <v>46577.495186683351</v>
      </c>
      <c r="K1199" s="17">
        <f t="shared" si="397"/>
        <v>46577.495186683351</v>
      </c>
      <c r="L1199" s="36">
        <f t="shared" si="397"/>
        <v>46577.495186683351</v>
      </c>
    </row>
    <row r="1200" spans="1:12" x14ac:dyDescent="0.25">
      <c r="A1200" s="35"/>
      <c r="B1200" s="17" t="s">
        <v>8</v>
      </c>
      <c r="C1200" s="17">
        <f>'NO TOCAR'!$B$11</f>
        <v>237785.294016</v>
      </c>
      <c r="D1200" s="17">
        <f>C1200+'NO TOCAR'!$B$13</f>
        <v>248593.70678400001</v>
      </c>
      <c r="E1200" s="17">
        <f>D1200+'NO TOCAR'!$B$13</f>
        <v>259402.11955200002</v>
      </c>
      <c r="F1200" s="17">
        <f>E1200+'NO TOCAR'!$B$13</f>
        <v>270210.53232</v>
      </c>
      <c r="G1200" s="17">
        <f>F1200+'NO TOCAR'!$B$13</f>
        <v>281018.94508799998</v>
      </c>
      <c r="H1200" s="17">
        <f>G1200+'NO TOCAR'!$B$13</f>
        <v>291827.35785599996</v>
      </c>
      <c r="I1200" s="17">
        <f>H1200+'NO TOCAR'!$B$13</f>
        <v>302635.77062399994</v>
      </c>
      <c r="J1200" s="17">
        <f>I1200+'NO TOCAR'!$B$13+'NO TOCAR'!$B$13</f>
        <v>324252.5961599999</v>
      </c>
      <c r="K1200" s="17">
        <f>J1200+'NO TOCAR'!$B$13</f>
        <v>335061.00892799988</v>
      </c>
      <c r="L1200" s="36">
        <f>K1200+'NO TOCAR'!$B$13+'NO TOCAR'!$B$13</f>
        <v>356677.83446399984</v>
      </c>
    </row>
    <row r="1201" spans="1:12" x14ac:dyDescent="0.25">
      <c r="A1201" s="35"/>
      <c r="B1201" s="17" t="s">
        <v>9</v>
      </c>
      <c r="C1201" s="17">
        <f>(C1200+C1199+C1198+C1197)*$E$8</f>
        <v>337317.09257715347</v>
      </c>
      <c r="D1201" s="17">
        <f t="shared" ref="D1201:L1201" si="398">(D1200+D1199+D1198+D1197)*$E$8</f>
        <v>360271.45575902681</v>
      </c>
      <c r="E1201" s="17">
        <f t="shared" si="398"/>
        <v>383225.81894090015</v>
      </c>
      <c r="F1201" s="17">
        <f t="shared" si="398"/>
        <v>406180.18212277349</v>
      </c>
      <c r="G1201" s="17">
        <f t="shared" si="398"/>
        <v>429134.54530464672</v>
      </c>
      <c r="H1201" s="17">
        <f t="shared" si="398"/>
        <v>452088.90848652017</v>
      </c>
      <c r="I1201" s="17">
        <f t="shared" si="398"/>
        <v>475043.27166839346</v>
      </c>
      <c r="J1201" s="17">
        <f t="shared" si="398"/>
        <v>520951.99803214008</v>
      </c>
      <c r="K1201" s="17">
        <f t="shared" si="398"/>
        <v>543906.36121401342</v>
      </c>
      <c r="L1201" s="36">
        <f t="shared" si="398"/>
        <v>589815.0875777601</v>
      </c>
    </row>
    <row r="1202" spans="1:12" x14ac:dyDescent="0.25">
      <c r="A1202" s="35"/>
      <c r="B1202" s="17" t="s">
        <v>10</v>
      </c>
      <c r="C1202" s="17">
        <f>'NO TOCAR'!$E$4</f>
        <v>16450</v>
      </c>
      <c r="D1202" s="17">
        <f>'NO TOCAR'!$E$4</f>
        <v>16450</v>
      </c>
      <c r="E1202" s="17">
        <f>'NO TOCAR'!$E$4</f>
        <v>16450</v>
      </c>
      <c r="F1202" s="17">
        <f>'NO TOCAR'!$E$4</f>
        <v>16450</v>
      </c>
      <c r="G1202" s="17">
        <f>'NO TOCAR'!$E$4</f>
        <v>16450</v>
      </c>
      <c r="H1202" s="17">
        <f>'NO TOCAR'!$E$4</f>
        <v>16450</v>
      </c>
      <c r="I1202" s="17">
        <f>'NO TOCAR'!$E$4</f>
        <v>16450</v>
      </c>
      <c r="J1202" s="17">
        <f>'NO TOCAR'!$E$4</f>
        <v>16450</v>
      </c>
      <c r="K1202" s="17">
        <f>'NO TOCAR'!$E$4</f>
        <v>16450</v>
      </c>
      <c r="L1202" s="36">
        <f>'NO TOCAR'!$E$4</f>
        <v>16450</v>
      </c>
    </row>
    <row r="1203" spans="1:12" x14ac:dyDescent="0.25">
      <c r="A1203" s="35"/>
      <c r="B1203" s="17" t="s">
        <v>11</v>
      </c>
      <c r="C1203" s="17">
        <f>'NO TOCAR'!$B$15</f>
        <v>26911.909727999999</v>
      </c>
      <c r="D1203" s="17">
        <f>'NO TOCAR'!$B$15</f>
        <v>26911.909727999999</v>
      </c>
      <c r="E1203" s="17">
        <f>'NO TOCAR'!$B$15</f>
        <v>26911.909727999999</v>
      </c>
      <c r="F1203" s="17">
        <f>'NO TOCAR'!$B$15</f>
        <v>26911.909727999999</v>
      </c>
      <c r="G1203" s="17">
        <f>'NO TOCAR'!$B$15</f>
        <v>26911.909727999999</v>
      </c>
      <c r="H1203" s="17">
        <f>'NO TOCAR'!$B$15</f>
        <v>26911.909727999999</v>
      </c>
      <c r="I1203" s="17">
        <f>'NO TOCAR'!$B$15</f>
        <v>26911.909727999999</v>
      </c>
      <c r="J1203" s="17">
        <f>'NO TOCAR'!$B$15</f>
        <v>26911.909727999999</v>
      </c>
      <c r="K1203" s="17">
        <f>'NO TOCAR'!$B$15</f>
        <v>26911.909727999999</v>
      </c>
      <c r="L1203" s="36">
        <f>'NO TOCAR'!$B$15</f>
        <v>26911.909727999999</v>
      </c>
    </row>
    <row r="1204" spans="1:12" x14ac:dyDescent="0.25">
      <c r="A1204" s="35"/>
      <c r="B1204" s="17" t="s">
        <v>12</v>
      </c>
      <c r="C1204" s="17">
        <f>'NO TOCAR'!$F$4</f>
        <v>6397.22</v>
      </c>
      <c r="D1204" s="17">
        <f>'NO TOCAR'!$F$4</f>
        <v>6397.22</v>
      </c>
      <c r="E1204" s="17">
        <f>'NO TOCAR'!$F$4</f>
        <v>6397.22</v>
      </c>
      <c r="F1204" s="17">
        <f>'NO TOCAR'!$F$4</f>
        <v>6397.22</v>
      </c>
      <c r="G1204" s="17">
        <f>'NO TOCAR'!$F$4</f>
        <v>6397.22</v>
      </c>
      <c r="H1204" s="17">
        <f>'NO TOCAR'!$F$4</f>
        <v>6397.22</v>
      </c>
      <c r="I1204" s="17">
        <f>'NO TOCAR'!$F$4</f>
        <v>6397.22</v>
      </c>
      <c r="J1204" s="17">
        <f>'NO TOCAR'!$F$4</f>
        <v>6397.22</v>
      </c>
      <c r="K1204" s="17">
        <f>'NO TOCAR'!$F$4</f>
        <v>6397.22</v>
      </c>
      <c r="L1204" s="36">
        <f>'NO TOCAR'!$F$4</f>
        <v>6397.22</v>
      </c>
    </row>
    <row r="1205" spans="1:12" x14ac:dyDescent="0.25">
      <c r="A1205" s="35"/>
      <c r="B1205" s="17" t="s">
        <v>13</v>
      </c>
      <c r="C1205" s="17">
        <f>'NO TOCAR'!$B$17</f>
        <v>131933.68358400001</v>
      </c>
      <c r="D1205" s="17">
        <f>'NO TOCAR'!$D$17</f>
        <v>61258.168511999997</v>
      </c>
      <c r="E1205" s="17">
        <f>'NO TOCAR'!$F$17</f>
        <v>40722.394176000002</v>
      </c>
      <c r="F1205" s="17"/>
      <c r="G1205" s="17"/>
      <c r="H1205" s="17"/>
      <c r="I1205" s="17"/>
      <c r="J1205" s="17"/>
      <c r="K1205" s="17"/>
      <c r="L1205" s="36"/>
    </row>
    <row r="1206" spans="1:12" x14ac:dyDescent="0.25">
      <c r="A1206" s="35"/>
      <c r="B1206" s="17" t="s">
        <v>14</v>
      </c>
      <c r="C1206" s="17">
        <f>'NO TOCAR'!$E$5</f>
        <v>12250</v>
      </c>
      <c r="D1206" s="17">
        <f>'NO TOCAR'!$E$5</f>
        <v>12250</v>
      </c>
      <c r="E1206" s="17">
        <f>'NO TOCAR'!$E$5</f>
        <v>12250</v>
      </c>
      <c r="F1206" s="17">
        <f>'NO TOCAR'!$E$5</f>
        <v>12250</v>
      </c>
      <c r="G1206" s="17">
        <f>'NO TOCAR'!$E$5</f>
        <v>12250</v>
      </c>
      <c r="H1206" s="17">
        <f>'NO TOCAR'!$E$5</f>
        <v>12250</v>
      </c>
      <c r="I1206" s="17">
        <f>'NO TOCAR'!$E$5</f>
        <v>12250</v>
      </c>
      <c r="J1206" s="17">
        <f>'NO TOCAR'!$E$5</f>
        <v>12250</v>
      </c>
      <c r="K1206" s="17">
        <f>'NO TOCAR'!$E$5</f>
        <v>12250</v>
      </c>
      <c r="L1206" s="36">
        <f>'NO TOCAR'!$E$5</f>
        <v>12250</v>
      </c>
    </row>
    <row r="1207" spans="1:12" x14ac:dyDescent="0.25">
      <c r="A1207" s="35"/>
      <c r="B1207" s="17" t="s">
        <v>15</v>
      </c>
      <c r="C1207" s="17">
        <f>'NO TOCAR'!$B$19</f>
        <v>14429.372854400001</v>
      </c>
      <c r="D1207" s="17">
        <f>'NO TOCAR'!$B$19</f>
        <v>14429.372854400001</v>
      </c>
      <c r="E1207" s="17">
        <f>'NO TOCAR'!$B$19</f>
        <v>14429.372854400001</v>
      </c>
      <c r="F1207" s="17">
        <f>'NO TOCAR'!$B$19</f>
        <v>14429.372854400001</v>
      </c>
      <c r="G1207" s="17">
        <f>'NO TOCAR'!$B$19</f>
        <v>14429.372854400001</v>
      </c>
      <c r="H1207" s="17">
        <f>'NO TOCAR'!$B$19</f>
        <v>14429.372854400001</v>
      </c>
      <c r="I1207" s="17">
        <f>'NO TOCAR'!$B$19</f>
        <v>14429.372854400001</v>
      </c>
      <c r="J1207" s="17">
        <f>'NO TOCAR'!$B$19</f>
        <v>14429.372854400001</v>
      </c>
      <c r="K1207" s="17">
        <f>'NO TOCAR'!$B$19</f>
        <v>14429.372854400001</v>
      </c>
      <c r="L1207" s="36">
        <f>'NO TOCAR'!$B$19</f>
        <v>14429.372854400001</v>
      </c>
    </row>
    <row r="1208" spans="1:12" x14ac:dyDescent="0.25">
      <c r="A1208" s="35"/>
      <c r="B1208" s="17" t="s">
        <v>16</v>
      </c>
      <c r="C1208" s="17">
        <f>'NO TOCAR'!$B$21</f>
        <v>72852.823583999998</v>
      </c>
      <c r="D1208" s="17">
        <f>'NO TOCAR'!$B$21</f>
        <v>72852.823583999998</v>
      </c>
      <c r="E1208" s="17">
        <f>'NO TOCAR'!$B$21</f>
        <v>72852.823583999998</v>
      </c>
      <c r="F1208" s="17">
        <f>'NO TOCAR'!$B$21</f>
        <v>72852.823583999998</v>
      </c>
      <c r="G1208" s="17">
        <f>'NO TOCAR'!$B$21</f>
        <v>72852.823583999998</v>
      </c>
      <c r="H1208" s="17">
        <f>'NO TOCAR'!$B$21</f>
        <v>72852.823583999998</v>
      </c>
      <c r="I1208" s="17">
        <f>'NO TOCAR'!$B$21</f>
        <v>72852.823583999998</v>
      </c>
      <c r="J1208" s="17">
        <f>'NO TOCAR'!$B$21</f>
        <v>72852.823583999998</v>
      </c>
      <c r="K1208" s="17">
        <f>'NO TOCAR'!$B$21</f>
        <v>72852.823583999998</v>
      </c>
      <c r="L1208" s="36">
        <f>'NO TOCAR'!$B$21</f>
        <v>72852.823583999998</v>
      </c>
    </row>
    <row r="1209" spans="1:12" x14ac:dyDescent="0.25">
      <c r="A1209" s="35"/>
      <c r="B1209" s="33" t="s">
        <v>17</v>
      </c>
      <c r="C1209" s="33">
        <f>SUM(C1197:C1208)</f>
        <v>1461834.8337704367</v>
      </c>
      <c r="D1209" s="33">
        <f t="shared" ref="D1209:L1209" si="399">SUM(D1197:D1208)</f>
        <v>1471499.5898349937</v>
      </c>
      <c r="E1209" s="33">
        <f t="shared" si="399"/>
        <v>1531304.0866355505</v>
      </c>
      <c r="F1209" s="33">
        <f t="shared" si="399"/>
        <v>1570921.963596107</v>
      </c>
      <c r="G1209" s="33">
        <f t="shared" si="399"/>
        <v>1651262.2347326633</v>
      </c>
      <c r="H1209" s="33">
        <f t="shared" si="399"/>
        <v>1731602.5058692205</v>
      </c>
      <c r="I1209" s="33">
        <f t="shared" si="399"/>
        <v>1811942.7770057768</v>
      </c>
      <c r="J1209" s="33">
        <f t="shared" si="399"/>
        <v>1972623.3192788903</v>
      </c>
      <c r="K1209" s="33">
        <f t="shared" si="399"/>
        <v>2052963.5904154466</v>
      </c>
      <c r="L1209" s="40">
        <f t="shared" si="399"/>
        <v>2213644.1326885605</v>
      </c>
    </row>
    <row r="1210" spans="1:12" x14ac:dyDescent="0.25">
      <c r="A1210" s="35"/>
      <c r="B1210" s="17" t="s">
        <v>18</v>
      </c>
      <c r="C1210" s="17">
        <f>(C1205+C1204+C1203+C1202+C1201+C1200+C1199+C1198+C1197)*21%</f>
        <v>286083.55383972777</v>
      </c>
      <c r="D1210" s="17">
        <f t="shared" ref="D1210:L1210" si="400">(D1205+D1204+D1203+D1202+D1201+D1200+D1199+D1198+D1197)*21%</f>
        <v>288113.15261328465</v>
      </c>
      <c r="E1210" s="17">
        <f t="shared" si="400"/>
        <v>300672.0969414016</v>
      </c>
      <c r="F1210" s="17">
        <f t="shared" si="400"/>
        <v>308991.8511031185</v>
      </c>
      <c r="G1210" s="17">
        <f t="shared" si="400"/>
        <v>325863.30804179533</v>
      </c>
      <c r="H1210" s="17">
        <f t="shared" si="400"/>
        <v>342734.76498047228</v>
      </c>
      <c r="I1210" s="17">
        <f t="shared" si="400"/>
        <v>359606.22191914916</v>
      </c>
      <c r="J1210" s="17">
        <f t="shared" si="400"/>
        <v>393349.13579650293</v>
      </c>
      <c r="K1210" s="17">
        <f t="shared" si="400"/>
        <v>410220.59273517982</v>
      </c>
      <c r="L1210" s="36">
        <f t="shared" si="400"/>
        <v>443963.5066125337</v>
      </c>
    </row>
    <row r="1211" spans="1:12" x14ac:dyDescent="0.25">
      <c r="A1211" s="35"/>
      <c r="B1211" s="17" t="s">
        <v>19</v>
      </c>
      <c r="C1211" s="17">
        <f>(C1205+C1204+C1203+C1202+C1201+C1200+C1199+C1198+C1197)*7%</f>
        <v>95361.1846132426</v>
      </c>
      <c r="D1211" s="17">
        <f t="shared" ref="D1211:L1211" si="401">(D1205+D1204+D1203+D1202+D1201+D1200+D1199+D1198+D1197)*7%</f>
        <v>96037.717537761564</v>
      </c>
      <c r="E1211" s="17">
        <f t="shared" si="401"/>
        <v>100224.03231380053</v>
      </c>
      <c r="F1211" s="17">
        <f t="shared" si="401"/>
        <v>102997.28370103952</v>
      </c>
      <c r="G1211" s="17">
        <f t="shared" si="401"/>
        <v>108621.10268059847</v>
      </c>
      <c r="H1211" s="17">
        <f t="shared" si="401"/>
        <v>114244.92166015744</v>
      </c>
      <c r="I1211" s="17">
        <f t="shared" si="401"/>
        <v>119868.74063971642</v>
      </c>
      <c r="J1211" s="17">
        <f t="shared" si="401"/>
        <v>131116.37859883433</v>
      </c>
      <c r="K1211" s="17">
        <f t="shared" si="401"/>
        <v>136740.1975783933</v>
      </c>
      <c r="L1211" s="36">
        <f t="shared" si="401"/>
        <v>147987.83553751124</v>
      </c>
    </row>
    <row r="1212" spans="1:12" x14ac:dyDescent="0.25">
      <c r="A1212" s="35"/>
      <c r="B1212" s="17" t="s">
        <v>20</v>
      </c>
      <c r="C1212" s="17">
        <f>'NO TOCAR'!$B$22</f>
        <v>1429.82</v>
      </c>
      <c r="D1212" s="17">
        <f>'NO TOCAR'!$B$22</f>
        <v>1429.82</v>
      </c>
      <c r="E1212" s="17">
        <f>'NO TOCAR'!$B$22</f>
        <v>1429.82</v>
      </c>
      <c r="F1212" s="17">
        <f>'NO TOCAR'!$B$22</f>
        <v>1429.82</v>
      </c>
      <c r="G1212" s="17">
        <f>'NO TOCAR'!$B$22</f>
        <v>1429.82</v>
      </c>
      <c r="H1212" s="17">
        <f>'NO TOCAR'!$B$22</f>
        <v>1429.82</v>
      </c>
      <c r="I1212" s="17">
        <f>'NO TOCAR'!$B$22</f>
        <v>1429.82</v>
      </c>
      <c r="J1212" s="17">
        <f>'NO TOCAR'!$B$22</f>
        <v>1429.82</v>
      </c>
      <c r="K1212" s="17">
        <f>'NO TOCAR'!$B$22</f>
        <v>1429.82</v>
      </c>
      <c r="L1212" s="36">
        <f>'NO TOCAR'!$B$22</f>
        <v>1429.82</v>
      </c>
    </row>
    <row r="1213" spans="1:12" x14ac:dyDescent="0.25">
      <c r="A1213" s="35"/>
      <c r="B1213" s="17" t="s">
        <v>220</v>
      </c>
      <c r="C1213" s="17">
        <f>(C1197+C1198+C1199+C1200+C1201+C1202+C1203+C1204+C1205)*1%</f>
        <v>13623.026373320368</v>
      </c>
      <c r="D1213" s="17">
        <f t="shared" ref="D1213:L1213" si="402">(D1197+D1198+D1199+D1200+D1201+D1202+D1203+D1204+D1205)*1%</f>
        <v>13719.673933965936</v>
      </c>
      <c r="E1213" s="17">
        <f t="shared" si="402"/>
        <v>14317.718901971504</v>
      </c>
      <c r="F1213" s="17">
        <f t="shared" si="402"/>
        <v>14713.897671577071</v>
      </c>
      <c r="G1213" s="17">
        <f t="shared" si="402"/>
        <v>15517.300382942634</v>
      </c>
      <c r="H1213" s="17">
        <f t="shared" si="402"/>
        <v>16320.703094308205</v>
      </c>
      <c r="I1213" s="17">
        <f t="shared" si="402"/>
        <v>17124.105805673771</v>
      </c>
      <c r="J1213" s="17">
        <f t="shared" si="402"/>
        <v>18730.911228404901</v>
      </c>
      <c r="K1213" s="17">
        <f t="shared" si="402"/>
        <v>19534.313939770469</v>
      </c>
      <c r="L1213" s="17">
        <f t="shared" si="402"/>
        <v>21141.119362501606</v>
      </c>
    </row>
    <row r="1214" spans="1:12" x14ac:dyDescent="0.25">
      <c r="A1214" s="35"/>
      <c r="B1214" s="33" t="s">
        <v>22</v>
      </c>
      <c r="C1214" s="33">
        <f>SUM(C1210:C1213)</f>
        <v>396497.58482629078</v>
      </c>
      <c r="D1214" s="33">
        <f t="shared" ref="D1214:L1214" si="403">SUM(D1210:D1213)</f>
        <v>399300.36408501212</v>
      </c>
      <c r="E1214" s="33">
        <f t="shared" si="403"/>
        <v>416643.66815717367</v>
      </c>
      <c r="F1214" s="33">
        <f t="shared" si="403"/>
        <v>428132.85247573507</v>
      </c>
      <c r="G1214" s="33">
        <f t="shared" si="403"/>
        <v>451431.53110533644</v>
      </c>
      <c r="H1214" s="33">
        <f t="shared" si="403"/>
        <v>474730.20973493793</v>
      </c>
      <c r="I1214" s="33">
        <f t="shared" si="403"/>
        <v>498028.88836453931</v>
      </c>
      <c r="J1214" s="33">
        <f t="shared" si="403"/>
        <v>544626.24562374211</v>
      </c>
      <c r="K1214" s="33">
        <f t="shared" si="403"/>
        <v>567924.92425334349</v>
      </c>
      <c r="L1214" s="33">
        <f t="shared" si="403"/>
        <v>614522.28151254659</v>
      </c>
    </row>
    <row r="1215" spans="1:12" x14ac:dyDescent="0.25">
      <c r="A1215" s="35"/>
      <c r="B1215" s="50" t="s">
        <v>21</v>
      </c>
      <c r="C1215" s="50">
        <f>C1209-C1214</f>
        <v>1065337.2489441459</v>
      </c>
      <c r="D1215" s="50">
        <f t="shared" ref="D1215:L1215" si="404">D1209-D1214</f>
        <v>1072199.2257499816</v>
      </c>
      <c r="E1215" s="50">
        <f t="shared" si="404"/>
        <v>1114660.4184783767</v>
      </c>
      <c r="F1215" s="50">
        <f t="shared" si="404"/>
        <v>1142789.1111203718</v>
      </c>
      <c r="G1215" s="50">
        <f t="shared" si="404"/>
        <v>1199830.7036273268</v>
      </c>
      <c r="H1215" s="50">
        <f t="shared" si="404"/>
        <v>1256872.2961342826</v>
      </c>
      <c r="I1215" s="50">
        <f t="shared" si="404"/>
        <v>1313913.8886412375</v>
      </c>
      <c r="J1215" s="50">
        <f t="shared" si="404"/>
        <v>1427997.073655148</v>
      </c>
      <c r="K1215" s="50">
        <f t="shared" si="404"/>
        <v>1485038.6661621029</v>
      </c>
      <c r="L1215" s="51">
        <f t="shared" si="404"/>
        <v>1599121.8511760139</v>
      </c>
    </row>
    <row r="1216" spans="1:12" x14ac:dyDescent="0.25">
      <c r="A1216" s="35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36"/>
    </row>
    <row r="1217" spans="1:12" x14ac:dyDescent="0.25">
      <c r="A1217" s="35"/>
      <c r="B1217" s="28" t="s">
        <v>0</v>
      </c>
      <c r="C1217" s="29">
        <v>1262.95</v>
      </c>
      <c r="D1217" s="17"/>
      <c r="E1217" s="17"/>
      <c r="F1217" s="17"/>
      <c r="G1217" s="17"/>
      <c r="H1217" s="17"/>
      <c r="I1217" s="17"/>
      <c r="J1217" s="17"/>
      <c r="K1217" s="17"/>
      <c r="L1217" s="36"/>
    </row>
    <row r="1218" spans="1:12" x14ac:dyDescent="0.25">
      <c r="A1218" s="37" t="s">
        <v>147</v>
      </c>
      <c r="B1218" s="30" t="s">
        <v>188</v>
      </c>
      <c r="C1218" s="30" t="s">
        <v>187</v>
      </c>
      <c r="D1218" s="17"/>
      <c r="E1218" s="17"/>
      <c r="F1218" s="17"/>
      <c r="G1218" s="17"/>
      <c r="H1218" s="17"/>
      <c r="I1218" s="17"/>
      <c r="J1218" s="17"/>
      <c r="K1218" s="17"/>
      <c r="L1218" s="36"/>
    </row>
    <row r="1219" spans="1:12" x14ac:dyDescent="0.25">
      <c r="A1219" s="37" t="s">
        <v>1</v>
      </c>
      <c r="B1219" s="30">
        <v>25</v>
      </c>
      <c r="C1219" s="30">
        <v>25</v>
      </c>
      <c r="D1219" s="17"/>
      <c r="E1219" s="17"/>
      <c r="F1219" s="17"/>
      <c r="G1219" s="17"/>
      <c r="H1219" s="17"/>
      <c r="I1219" s="17"/>
      <c r="J1219" s="17"/>
      <c r="K1219" s="17"/>
      <c r="L1219" s="36"/>
    </row>
    <row r="1220" spans="1:12" x14ac:dyDescent="0.25">
      <c r="A1220" s="35"/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36"/>
    </row>
    <row r="1221" spans="1:12" x14ac:dyDescent="0.25">
      <c r="A1221" s="35"/>
      <c r="B1221" s="28" t="s">
        <v>3</v>
      </c>
      <c r="C1221" s="17">
        <v>4</v>
      </c>
      <c r="D1221" s="17">
        <v>6</v>
      </c>
      <c r="E1221" s="17">
        <v>9</v>
      </c>
      <c r="F1221" s="17">
        <v>11</v>
      </c>
      <c r="G1221" s="17">
        <v>14</v>
      </c>
      <c r="H1221" s="17">
        <v>16</v>
      </c>
      <c r="I1221" s="17">
        <v>19</v>
      </c>
      <c r="J1221" s="17">
        <v>21</v>
      </c>
      <c r="K1221" s="17">
        <v>23</v>
      </c>
      <c r="L1221" s="36" t="s">
        <v>4</v>
      </c>
    </row>
    <row r="1222" spans="1:12" x14ac:dyDescent="0.25">
      <c r="A1222" s="35" t="s">
        <v>54</v>
      </c>
      <c r="B1222" s="28" t="s">
        <v>2</v>
      </c>
      <c r="C1222" s="31">
        <v>0.2</v>
      </c>
      <c r="D1222" s="31">
        <v>0.3</v>
      </c>
      <c r="E1222" s="31">
        <v>0.4</v>
      </c>
      <c r="F1222" s="31">
        <v>0.5</v>
      </c>
      <c r="G1222" s="31">
        <v>0.6</v>
      </c>
      <c r="H1222" s="31">
        <v>0.7</v>
      </c>
      <c r="I1222" s="31">
        <v>0.8</v>
      </c>
      <c r="J1222" s="31">
        <v>1</v>
      </c>
      <c r="K1222" s="31">
        <v>1.1000000000000001</v>
      </c>
      <c r="L1222" s="39">
        <v>1.3</v>
      </c>
    </row>
    <row r="1223" spans="1:12" ht="18.75" x14ac:dyDescent="0.3">
      <c r="A1223" s="35"/>
      <c r="B1223" s="28" t="s">
        <v>7</v>
      </c>
      <c r="C1223" s="31">
        <v>0.1</v>
      </c>
      <c r="D1223" s="32">
        <v>0.2</v>
      </c>
      <c r="E1223" s="31">
        <v>0.4</v>
      </c>
      <c r="F1223" s="31">
        <v>0.8</v>
      </c>
      <c r="G1223" s="31"/>
      <c r="H1223" s="31"/>
      <c r="I1223" s="31"/>
      <c r="J1223" s="31"/>
      <c r="K1223" s="31"/>
      <c r="L1223" s="39"/>
    </row>
    <row r="1224" spans="1:12" x14ac:dyDescent="0.25">
      <c r="A1224" s="35" t="s">
        <v>105</v>
      </c>
      <c r="B1224" s="17" t="s">
        <v>5</v>
      </c>
      <c r="C1224" s="17">
        <f>('NO TOCAR'!$B$9*$C$1190)</f>
        <v>465774.95186683349</v>
      </c>
      <c r="D1224" s="17">
        <f>('NO TOCAR'!$B$9*$C$1190)</f>
        <v>465774.95186683349</v>
      </c>
      <c r="E1224" s="17">
        <f>('NO TOCAR'!$B$9*$C$1190)</f>
        <v>465774.95186683349</v>
      </c>
      <c r="F1224" s="17">
        <f>('NO TOCAR'!$B$9*$C$1190)</f>
        <v>465774.95186683349</v>
      </c>
      <c r="G1224" s="17">
        <f>('NO TOCAR'!$B$9*$C$1190)</f>
        <v>465774.95186683349</v>
      </c>
      <c r="H1224" s="17">
        <f>('NO TOCAR'!$B$9*$C$1190)</f>
        <v>465774.95186683349</v>
      </c>
      <c r="I1224" s="17">
        <f>('NO TOCAR'!$B$9*$C$1190)</f>
        <v>465774.95186683349</v>
      </c>
      <c r="J1224" s="17">
        <f>('NO TOCAR'!$B$9*$C$1190)</f>
        <v>465774.95186683349</v>
      </c>
      <c r="K1224" s="17">
        <f>('NO TOCAR'!$B$9*$C$1190)</f>
        <v>465774.95186683349</v>
      </c>
      <c r="L1224" s="36">
        <f>('NO TOCAR'!$B$9*$C$1190)</f>
        <v>465774.95186683349</v>
      </c>
    </row>
    <row r="1225" spans="1:12" x14ac:dyDescent="0.25">
      <c r="A1225" s="35" t="s">
        <v>106</v>
      </c>
      <c r="B1225" s="17" t="s">
        <v>6</v>
      </c>
      <c r="C1225" s="17">
        <f>C1224*C1222</f>
        <v>93154.990373366702</v>
      </c>
      <c r="D1225" s="17">
        <f>D1224*D1222</f>
        <v>139732.48556005003</v>
      </c>
      <c r="E1225" s="17">
        <f t="shared" ref="E1225:L1225" si="405">E1224*E1222</f>
        <v>186309.9807467334</v>
      </c>
      <c r="F1225" s="17">
        <f t="shared" si="405"/>
        <v>232887.47593341675</v>
      </c>
      <c r="G1225" s="17">
        <f t="shared" si="405"/>
        <v>279464.97112010006</v>
      </c>
      <c r="H1225" s="17">
        <f t="shared" si="405"/>
        <v>326042.46630678343</v>
      </c>
      <c r="I1225" s="17">
        <f t="shared" si="405"/>
        <v>372619.96149346681</v>
      </c>
      <c r="J1225" s="17">
        <f t="shared" si="405"/>
        <v>465774.95186683349</v>
      </c>
      <c r="K1225" s="17">
        <f t="shared" si="405"/>
        <v>512352.44705351687</v>
      </c>
      <c r="L1225" s="36">
        <f t="shared" si="405"/>
        <v>605507.43742688361</v>
      </c>
    </row>
    <row r="1226" spans="1:12" x14ac:dyDescent="0.25">
      <c r="A1226" s="35"/>
      <c r="B1226" s="17" t="s">
        <v>7</v>
      </c>
      <c r="C1226" s="17">
        <f>C1224*$D$683</f>
        <v>93154.990373366702</v>
      </c>
      <c r="D1226" s="17">
        <f t="shared" ref="D1226:L1226" si="406">D1224*$D$683</f>
        <v>93154.990373366702</v>
      </c>
      <c r="E1226" s="17">
        <f t="shared" si="406"/>
        <v>93154.990373366702</v>
      </c>
      <c r="F1226" s="17">
        <f t="shared" si="406"/>
        <v>93154.990373366702</v>
      </c>
      <c r="G1226" s="17">
        <f t="shared" si="406"/>
        <v>93154.990373366702</v>
      </c>
      <c r="H1226" s="17">
        <f t="shared" si="406"/>
        <v>93154.990373366702</v>
      </c>
      <c r="I1226" s="17">
        <f t="shared" si="406"/>
        <v>93154.990373366702</v>
      </c>
      <c r="J1226" s="17">
        <f t="shared" si="406"/>
        <v>93154.990373366702</v>
      </c>
      <c r="K1226" s="17">
        <f t="shared" si="406"/>
        <v>93154.990373366702</v>
      </c>
      <c r="L1226" s="36">
        <f t="shared" si="406"/>
        <v>93154.990373366702</v>
      </c>
    </row>
    <row r="1227" spans="1:12" x14ac:dyDescent="0.25">
      <c r="A1227" s="35"/>
      <c r="B1227" s="17" t="s">
        <v>8</v>
      </c>
      <c r="C1227" s="17">
        <f>'NO TOCAR'!$B$11</f>
        <v>237785.294016</v>
      </c>
      <c r="D1227" s="17">
        <f>C1227+'NO TOCAR'!$B$13</f>
        <v>248593.70678400001</v>
      </c>
      <c r="E1227" s="17">
        <f>D1227+'NO TOCAR'!$B$13</f>
        <v>259402.11955200002</v>
      </c>
      <c r="F1227" s="17">
        <f>E1227+'NO TOCAR'!$B$13</f>
        <v>270210.53232</v>
      </c>
      <c r="G1227" s="17">
        <f>F1227+'NO TOCAR'!$B$13</f>
        <v>281018.94508799998</v>
      </c>
      <c r="H1227" s="17">
        <f>G1227+'NO TOCAR'!$B$13</f>
        <v>291827.35785599996</v>
      </c>
      <c r="I1227" s="17">
        <f>H1227+'NO TOCAR'!$B$13</f>
        <v>302635.77062399994</v>
      </c>
      <c r="J1227" s="17">
        <f>I1227+'NO TOCAR'!$B$13+'NO TOCAR'!$B$13</f>
        <v>324252.5961599999</v>
      </c>
      <c r="K1227" s="17">
        <f>J1227+'NO TOCAR'!$B$13</f>
        <v>335061.00892799988</v>
      </c>
      <c r="L1227" s="36">
        <f>K1227+'NO TOCAR'!$B$13+'NO TOCAR'!$B$13</f>
        <v>356677.83446399984</v>
      </c>
    </row>
    <row r="1228" spans="1:12" x14ac:dyDescent="0.25">
      <c r="A1228" s="35"/>
      <c r="B1228" s="17" t="s">
        <v>9</v>
      </c>
      <c r="C1228" s="17">
        <f>(C1227+C1226+C1225+C1224)*$E$8</f>
        <v>355948.09065182676</v>
      </c>
      <c r="D1228" s="17">
        <f t="shared" ref="D1228:L1228" si="407">(D1227+D1226+D1225+D1224)*$E$8</f>
        <v>378902.45383370016</v>
      </c>
      <c r="E1228" s="17">
        <f t="shared" si="407"/>
        <v>401856.81701557344</v>
      </c>
      <c r="F1228" s="17">
        <f t="shared" si="407"/>
        <v>424811.18019744684</v>
      </c>
      <c r="G1228" s="17">
        <f t="shared" si="407"/>
        <v>447765.54337932012</v>
      </c>
      <c r="H1228" s="17">
        <f t="shared" si="407"/>
        <v>470719.90656119346</v>
      </c>
      <c r="I1228" s="17">
        <f t="shared" si="407"/>
        <v>493674.26974306675</v>
      </c>
      <c r="J1228" s="17">
        <f t="shared" si="407"/>
        <v>539582.99610681355</v>
      </c>
      <c r="K1228" s="17">
        <f t="shared" si="407"/>
        <v>562537.35928868677</v>
      </c>
      <c r="L1228" s="36">
        <f t="shared" si="407"/>
        <v>608446.08565243345</v>
      </c>
    </row>
    <row r="1229" spans="1:12" x14ac:dyDescent="0.25">
      <c r="A1229" s="35"/>
      <c r="B1229" s="17" t="s">
        <v>10</v>
      </c>
      <c r="C1229" s="17">
        <f>'NO TOCAR'!$E$4</f>
        <v>16450</v>
      </c>
      <c r="D1229" s="17">
        <f>'NO TOCAR'!$E$4</f>
        <v>16450</v>
      </c>
      <c r="E1229" s="17">
        <f>'NO TOCAR'!$E$4</f>
        <v>16450</v>
      </c>
      <c r="F1229" s="17">
        <f>'NO TOCAR'!$E$4</f>
        <v>16450</v>
      </c>
      <c r="G1229" s="17">
        <f>'NO TOCAR'!$E$4</f>
        <v>16450</v>
      </c>
      <c r="H1229" s="17">
        <f>'NO TOCAR'!$E$4</f>
        <v>16450</v>
      </c>
      <c r="I1229" s="17">
        <f>'NO TOCAR'!$E$4</f>
        <v>16450</v>
      </c>
      <c r="J1229" s="17">
        <f>'NO TOCAR'!$E$4</f>
        <v>16450</v>
      </c>
      <c r="K1229" s="17">
        <f>'NO TOCAR'!$E$4</f>
        <v>16450</v>
      </c>
      <c r="L1229" s="36">
        <f>'NO TOCAR'!$E$4</f>
        <v>16450</v>
      </c>
    </row>
    <row r="1230" spans="1:12" x14ac:dyDescent="0.25">
      <c r="A1230" s="35"/>
      <c r="B1230" s="17" t="s">
        <v>11</v>
      </c>
      <c r="C1230" s="17">
        <f>'NO TOCAR'!$B$15</f>
        <v>26911.909727999999</v>
      </c>
      <c r="D1230" s="17">
        <f>'NO TOCAR'!$B$15</f>
        <v>26911.909727999999</v>
      </c>
      <c r="E1230" s="17">
        <f>'NO TOCAR'!$B$15</f>
        <v>26911.909727999999</v>
      </c>
      <c r="F1230" s="17">
        <f>'NO TOCAR'!$B$15</f>
        <v>26911.909727999999</v>
      </c>
      <c r="G1230" s="17">
        <f>'NO TOCAR'!$B$15</f>
        <v>26911.909727999999</v>
      </c>
      <c r="H1230" s="17">
        <f>'NO TOCAR'!$B$15</f>
        <v>26911.909727999999</v>
      </c>
      <c r="I1230" s="17">
        <f>'NO TOCAR'!$B$15</f>
        <v>26911.909727999999</v>
      </c>
      <c r="J1230" s="17">
        <f>'NO TOCAR'!$B$15</f>
        <v>26911.909727999999</v>
      </c>
      <c r="K1230" s="17">
        <f>'NO TOCAR'!$B$15</f>
        <v>26911.909727999999</v>
      </c>
      <c r="L1230" s="36">
        <f>'NO TOCAR'!$B$15</f>
        <v>26911.909727999999</v>
      </c>
    </row>
    <row r="1231" spans="1:12" x14ac:dyDescent="0.25">
      <c r="A1231" s="35"/>
      <c r="B1231" s="17" t="s">
        <v>12</v>
      </c>
      <c r="C1231" s="17">
        <f>'NO TOCAR'!$F$4</f>
        <v>6397.22</v>
      </c>
      <c r="D1231" s="17">
        <f>'NO TOCAR'!$F$4</f>
        <v>6397.22</v>
      </c>
      <c r="E1231" s="17">
        <f>'NO TOCAR'!$F$4</f>
        <v>6397.22</v>
      </c>
      <c r="F1231" s="17">
        <f>'NO TOCAR'!$F$4</f>
        <v>6397.22</v>
      </c>
      <c r="G1231" s="17">
        <f>'NO TOCAR'!$F$4</f>
        <v>6397.22</v>
      </c>
      <c r="H1231" s="17">
        <f>'NO TOCAR'!$F$4</f>
        <v>6397.22</v>
      </c>
      <c r="I1231" s="17">
        <f>'NO TOCAR'!$F$4</f>
        <v>6397.22</v>
      </c>
      <c r="J1231" s="17">
        <f>'NO TOCAR'!$F$4</f>
        <v>6397.22</v>
      </c>
      <c r="K1231" s="17">
        <f>'NO TOCAR'!$F$4</f>
        <v>6397.22</v>
      </c>
      <c r="L1231" s="36">
        <f>'NO TOCAR'!$F$4</f>
        <v>6397.22</v>
      </c>
    </row>
    <row r="1232" spans="1:12" x14ac:dyDescent="0.25">
      <c r="A1232" s="35"/>
      <c r="B1232" s="17" t="s">
        <v>13</v>
      </c>
      <c r="C1232" s="17">
        <f>'NO TOCAR'!$B$17</f>
        <v>131933.68358400001</v>
      </c>
      <c r="D1232" s="17">
        <f>'NO TOCAR'!$D$17</f>
        <v>61258.168511999997</v>
      </c>
      <c r="E1232" s="17">
        <f>'NO TOCAR'!$F$17</f>
        <v>40722.394176000002</v>
      </c>
      <c r="F1232" s="17"/>
      <c r="G1232" s="17"/>
      <c r="H1232" s="17"/>
      <c r="I1232" s="17"/>
      <c r="J1232" s="17"/>
      <c r="K1232" s="17"/>
      <c r="L1232" s="36"/>
    </row>
    <row r="1233" spans="1:12" x14ac:dyDescent="0.25">
      <c r="A1233" s="35"/>
      <c r="B1233" s="17" t="s">
        <v>14</v>
      </c>
      <c r="C1233" s="17">
        <f>'NO TOCAR'!$E$5</f>
        <v>12250</v>
      </c>
      <c r="D1233" s="17">
        <f>'NO TOCAR'!$E$5</f>
        <v>12250</v>
      </c>
      <c r="E1233" s="17">
        <f>'NO TOCAR'!$E$5</f>
        <v>12250</v>
      </c>
      <c r="F1233" s="17">
        <f>'NO TOCAR'!$E$5</f>
        <v>12250</v>
      </c>
      <c r="G1233" s="17">
        <f>'NO TOCAR'!$E$5</f>
        <v>12250</v>
      </c>
      <c r="H1233" s="17">
        <f>'NO TOCAR'!$E$5</f>
        <v>12250</v>
      </c>
      <c r="I1233" s="17">
        <f>'NO TOCAR'!$E$5</f>
        <v>12250</v>
      </c>
      <c r="J1233" s="17">
        <f>'NO TOCAR'!$E$5</f>
        <v>12250</v>
      </c>
      <c r="K1233" s="17">
        <f>'NO TOCAR'!$E$5</f>
        <v>12250</v>
      </c>
      <c r="L1233" s="36">
        <f>'NO TOCAR'!$E$5</f>
        <v>12250</v>
      </c>
    </row>
    <row r="1234" spans="1:12" x14ac:dyDescent="0.25">
      <c r="A1234" s="35"/>
      <c r="B1234" s="17" t="s">
        <v>15</v>
      </c>
      <c r="C1234" s="17">
        <f>'NO TOCAR'!$B$19</f>
        <v>14429.372854400001</v>
      </c>
      <c r="D1234" s="17">
        <f>'NO TOCAR'!$B$19</f>
        <v>14429.372854400001</v>
      </c>
      <c r="E1234" s="17">
        <f>'NO TOCAR'!$B$19</f>
        <v>14429.372854400001</v>
      </c>
      <c r="F1234" s="17">
        <f>'NO TOCAR'!$B$19</f>
        <v>14429.372854400001</v>
      </c>
      <c r="G1234" s="17">
        <f>'NO TOCAR'!$B$19</f>
        <v>14429.372854400001</v>
      </c>
      <c r="H1234" s="17">
        <f>'NO TOCAR'!$B$19</f>
        <v>14429.372854400001</v>
      </c>
      <c r="I1234" s="17">
        <f>'NO TOCAR'!$B$19</f>
        <v>14429.372854400001</v>
      </c>
      <c r="J1234" s="17">
        <f>'NO TOCAR'!$B$19</f>
        <v>14429.372854400001</v>
      </c>
      <c r="K1234" s="17">
        <f>'NO TOCAR'!$B$19</f>
        <v>14429.372854400001</v>
      </c>
      <c r="L1234" s="36">
        <f>'NO TOCAR'!$B$19</f>
        <v>14429.372854400001</v>
      </c>
    </row>
    <row r="1235" spans="1:12" x14ac:dyDescent="0.25">
      <c r="A1235" s="35"/>
      <c r="B1235" s="17" t="s">
        <v>16</v>
      </c>
      <c r="C1235" s="17">
        <f>'NO TOCAR'!$B$21</f>
        <v>72852.823583999998</v>
      </c>
      <c r="D1235" s="17">
        <f>'NO TOCAR'!$B$21</f>
        <v>72852.823583999998</v>
      </c>
      <c r="E1235" s="17">
        <f>'NO TOCAR'!$B$21</f>
        <v>72852.823583999998</v>
      </c>
      <c r="F1235" s="17">
        <f>'NO TOCAR'!$B$21</f>
        <v>72852.823583999998</v>
      </c>
      <c r="G1235" s="17">
        <f>'NO TOCAR'!$B$21</f>
        <v>72852.823583999998</v>
      </c>
      <c r="H1235" s="17">
        <f>'NO TOCAR'!$B$21</f>
        <v>72852.823583999998</v>
      </c>
      <c r="I1235" s="17">
        <f>'NO TOCAR'!$B$21</f>
        <v>72852.823583999998</v>
      </c>
      <c r="J1235" s="17">
        <f>'NO TOCAR'!$B$21</f>
        <v>72852.823583999998</v>
      </c>
      <c r="K1235" s="17">
        <f>'NO TOCAR'!$B$21</f>
        <v>72852.823583999998</v>
      </c>
      <c r="L1235" s="36">
        <f>'NO TOCAR'!$B$21</f>
        <v>72852.823583999998</v>
      </c>
    </row>
    <row r="1236" spans="1:12" x14ac:dyDescent="0.25">
      <c r="A1236" s="35"/>
      <c r="B1236" s="33" t="s">
        <v>17</v>
      </c>
      <c r="C1236" s="33">
        <f>SUM(C1224:C1235)</f>
        <v>1527043.3270317935</v>
      </c>
      <c r="D1236" s="33">
        <f t="shared" ref="D1236:L1236" si="408">SUM(D1224:D1235)</f>
        <v>1536708.0830963505</v>
      </c>
      <c r="E1236" s="33">
        <f t="shared" si="408"/>
        <v>1596512.5798969069</v>
      </c>
      <c r="F1236" s="33">
        <f t="shared" si="408"/>
        <v>1636130.4568574638</v>
      </c>
      <c r="G1236" s="33">
        <f t="shared" si="408"/>
        <v>1716470.7279940201</v>
      </c>
      <c r="H1236" s="33">
        <f t="shared" si="408"/>
        <v>1796810.9991305768</v>
      </c>
      <c r="I1236" s="33">
        <f t="shared" si="408"/>
        <v>1877151.2702671336</v>
      </c>
      <c r="J1236" s="33">
        <f t="shared" si="408"/>
        <v>2037831.8125402471</v>
      </c>
      <c r="K1236" s="33">
        <f t="shared" si="408"/>
        <v>2118172.0836768034</v>
      </c>
      <c r="L1236" s="40">
        <f t="shared" si="408"/>
        <v>2278852.6259499174</v>
      </c>
    </row>
    <row r="1237" spans="1:12" x14ac:dyDescent="0.25">
      <c r="A1237" s="35"/>
      <c r="B1237" s="17" t="s">
        <v>18</v>
      </c>
      <c r="C1237" s="17">
        <f>(C1232+C1231+C1230+C1229+C1228+C1227+C1226+C1225+C1224)*21%</f>
        <v>299777.33742461272</v>
      </c>
      <c r="D1237" s="17">
        <f t="shared" ref="D1237:L1237" si="409">(D1232+D1231+D1230+D1229+D1228+D1227+D1226+D1225+D1224)*21%</f>
        <v>301806.9361981696</v>
      </c>
      <c r="E1237" s="17">
        <f t="shared" si="409"/>
        <v>314365.88052628649</v>
      </c>
      <c r="F1237" s="17">
        <f t="shared" si="409"/>
        <v>322685.6346880034</v>
      </c>
      <c r="G1237" s="17">
        <f t="shared" si="409"/>
        <v>339557.09162668022</v>
      </c>
      <c r="H1237" s="17">
        <f t="shared" si="409"/>
        <v>356428.54856535717</v>
      </c>
      <c r="I1237" s="17">
        <f t="shared" si="409"/>
        <v>373300.00550403405</v>
      </c>
      <c r="J1237" s="17">
        <f t="shared" si="409"/>
        <v>407042.91938138794</v>
      </c>
      <c r="K1237" s="17">
        <f t="shared" si="409"/>
        <v>423914.37632006477</v>
      </c>
      <c r="L1237" s="36">
        <f t="shared" si="409"/>
        <v>457657.2901974186</v>
      </c>
    </row>
    <row r="1238" spans="1:12" x14ac:dyDescent="0.25">
      <c r="A1238" s="35"/>
      <c r="B1238" s="17" t="s">
        <v>19</v>
      </c>
      <c r="C1238" s="17">
        <f>(C1232+C1231+C1230+C1229+C1228+C1227+C1226+C1225+C1224)*7%</f>
        <v>99925.779141537583</v>
      </c>
      <c r="D1238" s="17">
        <f t="shared" ref="D1238:L1238" si="410">(D1232+D1231+D1230+D1229+D1228+D1227+D1226+D1225+D1224)*7%</f>
        <v>100602.31206605655</v>
      </c>
      <c r="E1238" s="17">
        <f t="shared" si="410"/>
        <v>104788.62684209552</v>
      </c>
      <c r="F1238" s="17">
        <f t="shared" si="410"/>
        <v>107561.87822933447</v>
      </c>
      <c r="G1238" s="17">
        <f t="shared" si="410"/>
        <v>113185.69720889343</v>
      </c>
      <c r="H1238" s="17">
        <f t="shared" si="410"/>
        <v>118809.5161884524</v>
      </c>
      <c r="I1238" s="17">
        <f t="shared" si="410"/>
        <v>124433.33516801137</v>
      </c>
      <c r="J1238" s="17">
        <f t="shared" si="410"/>
        <v>135680.97312712931</v>
      </c>
      <c r="K1238" s="17">
        <f t="shared" si="410"/>
        <v>141304.79210668828</v>
      </c>
      <c r="L1238" s="36">
        <f t="shared" si="410"/>
        <v>152552.43006580623</v>
      </c>
    </row>
    <row r="1239" spans="1:12" x14ac:dyDescent="0.25">
      <c r="A1239" s="35"/>
      <c r="B1239" s="17" t="s">
        <v>20</v>
      </c>
      <c r="C1239" s="17">
        <f>'NO TOCAR'!$B$22</f>
        <v>1429.82</v>
      </c>
      <c r="D1239" s="17">
        <f>'NO TOCAR'!$B$22</f>
        <v>1429.82</v>
      </c>
      <c r="E1239" s="17">
        <f>'NO TOCAR'!$B$22</f>
        <v>1429.82</v>
      </c>
      <c r="F1239" s="17">
        <f>'NO TOCAR'!$B$22</f>
        <v>1429.82</v>
      </c>
      <c r="G1239" s="17">
        <f>'NO TOCAR'!$B$22</f>
        <v>1429.82</v>
      </c>
      <c r="H1239" s="17">
        <f>'NO TOCAR'!$B$22</f>
        <v>1429.82</v>
      </c>
      <c r="I1239" s="17">
        <f>'NO TOCAR'!$B$22</f>
        <v>1429.82</v>
      </c>
      <c r="J1239" s="17">
        <f>'NO TOCAR'!$B$22</f>
        <v>1429.82</v>
      </c>
      <c r="K1239" s="17">
        <f>'NO TOCAR'!$B$22</f>
        <v>1429.82</v>
      </c>
      <c r="L1239" s="36">
        <f>'NO TOCAR'!$B$22</f>
        <v>1429.82</v>
      </c>
    </row>
    <row r="1240" spans="1:12" x14ac:dyDescent="0.25">
      <c r="A1240" s="35"/>
      <c r="B1240" s="17" t="s">
        <v>220</v>
      </c>
      <c r="C1240" s="17">
        <f>(C1224+C1225+C1226+C1227+C1228+C1229+C1230+C1231+C1232)*1%</f>
        <v>14275.111305933937</v>
      </c>
      <c r="D1240" s="17">
        <f t="shared" ref="D1240:L1240" si="411">(D1224+D1225+D1226+D1227+D1228+D1229+D1230+D1231+D1232)*1%</f>
        <v>14371.758866579505</v>
      </c>
      <c r="E1240" s="17">
        <f t="shared" si="411"/>
        <v>14969.803834585071</v>
      </c>
      <c r="F1240" s="17">
        <f t="shared" si="411"/>
        <v>15365.982604190638</v>
      </c>
      <c r="G1240" s="17">
        <f t="shared" si="411"/>
        <v>16169.385315556203</v>
      </c>
      <c r="H1240" s="17">
        <f t="shared" si="411"/>
        <v>16972.788026921771</v>
      </c>
      <c r="I1240" s="17">
        <f t="shared" si="411"/>
        <v>17776.190738287336</v>
      </c>
      <c r="J1240" s="17">
        <f t="shared" si="411"/>
        <v>19382.996161018473</v>
      </c>
      <c r="K1240" s="17">
        <f t="shared" si="411"/>
        <v>20186.398872384038</v>
      </c>
      <c r="L1240" s="17">
        <f t="shared" si="411"/>
        <v>21793.204295115174</v>
      </c>
    </row>
    <row r="1241" spans="1:12" x14ac:dyDescent="0.25">
      <c r="A1241" s="35"/>
      <c r="B1241" s="33" t="s">
        <v>22</v>
      </c>
      <c r="C1241" s="33">
        <f>SUM(C1237:C1240)</f>
        <v>415408.04787208425</v>
      </c>
      <c r="D1241" s="33">
        <f t="shared" ref="D1241:L1241" si="412">SUM(D1237:D1240)</f>
        <v>418210.82713080564</v>
      </c>
      <c r="E1241" s="33">
        <f t="shared" si="412"/>
        <v>435554.13120296708</v>
      </c>
      <c r="F1241" s="33">
        <f t="shared" si="412"/>
        <v>447043.31552152854</v>
      </c>
      <c r="G1241" s="33">
        <f t="shared" si="412"/>
        <v>470341.99415112985</v>
      </c>
      <c r="H1241" s="33">
        <f t="shared" si="412"/>
        <v>493640.67278073134</v>
      </c>
      <c r="I1241" s="33">
        <f t="shared" si="412"/>
        <v>516939.35141033278</v>
      </c>
      <c r="J1241" s="33">
        <f t="shared" si="412"/>
        <v>563536.7086695357</v>
      </c>
      <c r="K1241" s="33">
        <f t="shared" si="412"/>
        <v>586835.38729913696</v>
      </c>
      <c r="L1241" s="33">
        <f t="shared" si="412"/>
        <v>633432.74455833994</v>
      </c>
    </row>
    <row r="1242" spans="1:12" x14ac:dyDescent="0.25">
      <c r="A1242" s="35"/>
      <c r="B1242" s="50" t="s">
        <v>21</v>
      </c>
      <c r="C1242" s="50">
        <f>C1236-C1241</f>
        <v>1111635.2791597093</v>
      </c>
      <c r="D1242" s="50">
        <f t="shared" ref="D1242:L1242" si="413">D1236-D1241</f>
        <v>1118497.2559655448</v>
      </c>
      <c r="E1242" s="50">
        <f t="shared" si="413"/>
        <v>1160958.4486939397</v>
      </c>
      <c r="F1242" s="50">
        <f t="shared" si="413"/>
        <v>1189087.1413359353</v>
      </c>
      <c r="G1242" s="50">
        <f t="shared" si="413"/>
        <v>1246128.7338428902</v>
      </c>
      <c r="H1242" s="50">
        <f t="shared" si="413"/>
        <v>1303170.3263498456</v>
      </c>
      <c r="I1242" s="50">
        <f t="shared" si="413"/>
        <v>1360211.9188568008</v>
      </c>
      <c r="J1242" s="50">
        <f t="shared" si="413"/>
        <v>1474295.1038707113</v>
      </c>
      <c r="K1242" s="50">
        <f t="shared" si="413"/>
        <v>1531336.6963776664</v>
      </c>
      <c r="L1242" s="51">
        <f t="shared" si="413"/>
        <v>1645419.8813915774</v>
      </c>
    </row>
    <row r="1243" spans="1:12" x14ac:dyDescent="0.25">
      <c r="A1243" s="35"/>
      <c r="B1243" s="17"/>
      <c r="C1243" s="17"/>
      <c r="D1243" s="17"/>
      <c r="E1243" s="17"/>
      <c r="F1243" s="17"/>
      <c r="G1243" s="17"/>
      <c r="H1243" s="17"/>
      <c r="I1243" s="17"/>
      <c r="J1243" s="17"/>
      <c r="K1243" s="17"/>
      <c r="L1243" s="36"/>
    </row>
    <row r="1244" spans="1:12" x14ac:dyDescent="0.25">
      <c r="A1244" s="35"/>
      <c r="B1244" s="28" t="s">
        <v>0</v>
      </c>
      <c r="C1244" s="29">
        <v>1262.95</v>
      </c>
      <c r="D1244" s="17"/>
      <c r="E1244" s="17"/>
      <c r="F1244" s="17"/>
      <c r="G1244" s="17"/>
      <c r="H1244" s="17"/>
      <c r="I1244" s="17"/>
      <c r="J1244" s="17"/>
      <c r="K1244" s="17"/>
      <c r="L1244" s="36"/>
    </row>
    <row r="1245" spans="1:12" x14ac:dyDescent="0.25">
      <c r="A1245" s="37" t="s">
        <v>147</v>
      </c>
      <c r="B1245" s="30" t="s">
        <v>188</v>
      </c>
      <c r="C1245" s="30" t="s">
        <v>187</v>
      </c>
      <c r="D1245" s="17"/>
      <c r="E1245" s="17"/>
      <c r="F1245" s="17"/>
      <c r="G1245" s="17"/>
      <c r="H1245" s="17"/>
      <c r="I1245" s="17"/>
      <c r="J1245" s="17"/>
      <c r="K1245" s="17"/>
      <c r="L1245" s="36"/>
    </row>
    <row r="1246" spans="1:12" x14ac:dyDescent="0.25">
      <c r="A1246" s="37" t="s">
        <v>1</v>
      </c>
      <c r="B1246" s="30">
        <v>25</v>
      </c>
      <c r="C1246" s="30">
        <v>25</v>
      </c>
      <c r="D1246" s="17"/>
      <c r="E1246" s="17"/>
      <c r="F1246" s="17"/>
      <c r="G1246" s="17"/>
      <c r="H1246" s="17"/>
      <c r="I1246" s="17"/>
      <c r="J1246" s="17"/>
      <c r="K1246" s="17"/>
      <c r="L1246" s="36"/>
    </row>
    <row r="1247" spans="1:12" x14ac:dyDescent="0.25">
      <c r="A1247" s="35"/>
      <c r="B1247" s="17"/>
      <c r="C1247" s="17"/>
      <c r="D1247" s="17"/>
      <c r="E1247" s="17"/>
      <c r="F1247" s="17"/>
      <c r="G1247" s="17"/>
      <c r="H1247" s="17"/>
      <c r="I1247" s="17"/>
      <c r="J1247" s="17"/>
      <c r="K1247" s="17"/>
      <c r="L1247" s="36"/>
    </row>
    <row r="1248" spans="1:12" x14ac:dyDescent="0.25">
      <c r="A1248" s="35"/>
      <c r="B1248" s="28" t="s">
        <v>3</v>
      </c>
      <c r="C1248" s="17">
        <v>4</v>
      </c>
      <c r="D1248" s="17">
        <v>6</v>
      </c>
      <c r="E1248" s="17">
        <v>9</v>
      </c>
      <c r="F1248" s="17">
        <v>11</v>
      </c>
      <c r="G1248" s="17">
        <v>14</v>
      </c>
      <c r="H1248" s="17">
        <v>16</v>
      </c>
      <c r="I1248" s="17">
        <v>19</v>
      </c>
      <c r="J1248" s="17">
        <v>21</v>
      </c>
      <c r="K1248" s="17">
        <v>23</v>
      </c>
      <c r="L1248" s="36" t="s">
        <v>4</v>
      </c>
    </row>
    <row r="1249" spans="1:12" x14ac:dyDescent="0.25">
      <c r="A1249" s="35" t="s">
        <v>55</v>
      </c>
      <c r="B1249" s="28" t="s">
        <v>2</v>
      </c>
      <c r="C1249" s="31">
        <v>0.2</v>
      </c>
      <c r="D1249" s="31">
        <v>0.3</v>
      </c>
      <c r="E1249" s="31">
        <v>0.4</v>
      </c>
      <c r="F1249" s="31">
        <v>0.5</v>
      </c>
      <c r="G1249" s="31">
        <v>0.6</v>
      </c>
      <c r="H1249" s="31">
        <v>0.7</v>
      </c>
      <c r="I1249" s="31">
        <v>0.8</v>
      </c>
      <c r="J1249" s="31">
        <v>1</v>
      </c>
      <c r="K1249" s="31">
        <v>1.1000000000000001</v>
      </c>
      <c r="L1249" s="39">
        <v>1.3</v>
      </c>
    </row>
    <row r="1250" spans="1:12" ht="18.75" x14ac:dyDescent="0.3">
      <c r="A1250" s="35"/>
      <c r="B1250" s="28" t="s">
        <v>7</v>
      </c>
      <c r="C1250" s="31">
        <v>0.1</v>
      </c>
      <c r="D1250" s="31">
        <v>0.2</v>
      </c>
      <c r="E1250" s="32">
        <v>0.4</v>
      </c>
      <c r="F1250" s="31">
        <v>0.8</v>
      </c>
      <c r="G1250" s="31"/>
      <c r="H1250" s="31"/>
      <c r="I1250" s="31"/>
      <c r="J1250" s="31"/>
      <c r="K1250" s="31"/>
      <c r="L1250" s="39"/>
    </row>
    <row r="1251" spans="1:12" x14ac:dyDescent="0.25">
      <c r="A1251" s="35" t="s">
        <v>105</v>
      </c>
      <c r="B1251" s="17" t="s">
        <v>5</v>
      </c>
      <c r="C1251" s="17">
        <f>('NO TOCAR'!$B$9*$C$1190)</f>
        <v>465774.95186683349</v>
      </c>
      <c r="D1251" s="17">
        <f>('NO TOCAR'!$B$9*$C$1190)</f>
        <v>465774.95186683349</v>
      </c>
      <c r="E1251" s="17">
        <f>('NO TOCAR'!$B$9*$C$1190)</f>
        <v>465774.95186683349</v>
      </c>
      <c r="F1251" s="17">
        <f>('NO TOCAR'!$B$9*$C$1190)</f>
        <v>465774.95186683349</v>
      </c>
      <c r="G1251" s="17">
        <f>('NO TOCAR'!$B$9*$C$1190)</f>
        <v>465774.95186683349</v>
      </c>
      <c r="H1251" s="17">
        <f>('NO TOCAR'!$B$9*$C$1190)</f>
        <v>465774.95186683349</v>
      </c>
      <c r="I1251" s="17">
        <f>('NO TOCAR'!$B$9*$C$1190)</f>
        <v>465774.95186683349</v>
      </c>
      <c r="J1251" s="17">
        <f>('NO TOCAR'!$B$9*$C$1190)</f>
        <v>465774.95186683349</v>
      </c>
      <c r="K1251" s="17">
        <f>('NO TOCAR'!$B$9*$C$1190)</f>
        <v>465774.95186683349</v>
      </c>
      <c r="L1251" s="36">
        <f>('NO TOCAR'!$B$9*$C$1190)</f>
        <v>465774.95186683349</v>
      </c>
    </row>
    <row r="1252" spans="1:12" x14ac:dyDescent="0.25">
      <c r="A1252" s="35" t="s">
        <v>106</v>
      </c>
      <c r="B1252" s="17" t="s">
        <v>6</v>
      </c>
      <c r="C1252" s="17">
        <f>C1251*C1249</f>
        <v>93154.990373366702</v>
      </c>
      <c r="D1252" s="17">
        <f>D1251*D1249</f>
        <v>139732.48556005003</v>
      </c>
      <c r="E1252" s="17">
        <f t="shared" ref="E1252:L1252" si="414">E1251*E1249</f>
        <v>186309.9807467334</v>
      </c>
      <c r="F1252" s="17">
        <f t="shared" si="414"/>
        <v>232887.47593341675</v>
      </c>
      <c r="G1252" s="17">
        <f t="shared" si="414"/>
        <v>279464.97112010006</v>
      </c>
      <c r="H1252" s="17">
        <f t="shared" si="414"/>
        <v>326042.46630678343</v>
      </c>
      <c r="I1252" s="17">
        <f t="shared" si="414"/>
        <v>372619.96149346681</v>
      </c>
      <c r="J1252" s="17">
        <f t="shared" si="414"/>
        <v>465774.95186683349</v>
      </c>
      <c r="K1252" s="17">
        <f t="shared" si="414"/>
        <v>512352.44705351687</v>
      </c>
      <c r="L1252" s="36">
        <f t="shared" si="414"/>
        <v>605507.43742688361</v>
      </c>
    </row>
    <row r="1253" spans="1:12" x14ac:dyDescent="0.25">
      <c r="A1253" s="35"/>
      <c r="B1253" s="17" t="s">
        <v>7</v>
      </c>
      <c r="C1253" s="17">
        <f>C1251*$E$710</f>
        <v>186309.9807467334</v>
      </c>
      <c r="D1253" s="17">
        <f t="shared" ref="D1253:L1253" si="415">D1251*$E$710</f>
        <v>186309.9807467334</v>
      </c>
      <c r="E1253" s="17">
        <f t="shared" si="415"/>
        <v>186309.9807467334</v>
      </c>
      <c r="F1253" s="17">
        <f t="shared" si="415"/>
        <v>186309.9807467334</v>
      </c>
      <c r="G1253" s="17">
        <f t="shared" si="415"/>
        <v>186309.9807467334</v>
      </c>
      <c r="H1253" s="17">
        <f t="shared" si="415"/>
        <v>186309.9807467334</v>
      </c>
      <c r="I1253" s="17">
        <f t="shared" si="415"/>
        <v>186309.9807467334</v>
      </c>
      <c r="J1253" s="17">
        <f t="shared" si="415"/>
        <v>186309.9807467334</v>
      </c>
      <c r="K1253" s="17">
        <f t="shared" si="415"/>
        <v>186309.9807467334</v>
      </c>
      <c r="L1253" s="36">
        <f t="shared" si="415"/>
        <v>186309.9807467334</v>
      </c>
    </row>
    <row r="1254" spans="1:12" x14ac:dyDescent="0.25">
      <c r="A1254" s="35"/>
      <c r="B1254" s="17" t="s">
        <v>8</v>
      </c>
      <c r="C1254" s="17">
        <f>'NO TOCAR'!$B$11</f>
        <v>237785.294016</v>
      </c>
      <c r="D1254" s="17">
        <f>C1254+'NO TOCAR'!$B$13</f>
        <v>248593.70678400001</v>
      </c>
      <c r="E1254" s="17">
        <f>D1254+'NO TOCAR'!$B$13</f>
        <v>259402.11955200002</v>
      </c>
      <c r="F1254" s="17">
        <f>E1254+'NO TOCAR'!$B$13</f>
        <v>270210.53232</v>
      </c>
      <c r="G1254" s="17">
        <f>F1254+'NO TOCAR'!$B$13</f>
        <v>281018.94508799998</v>
      </c>
      <c r="H1254" s="17">
        <f>G1254+'NO TOCAR'!$B$13</f>
        <v>291827.35785599996</v>
      </c>
      <c r="I1254" s="17">
        <f>H1254+'NO TOCAR'!$B$13</f>
        <v>302635.77062399994</v>
      </c>
      <c r="J1254" s="17">
        <f>I1254+'NO TOCAR'!$B$13+'NO TOCAR'!$B$13</f>
        <v>324252.5961599999</v>
      </c>
      <c r="K1254" s="17">
        <f>J1254+'NO TOCAR'!$B$13</f>
        <v>335061.00892799988</v>
      </c>
      <c r="L1254" s="36">
        <f>K1254+'NO TOCAR'!$B$13+'NO TOCAR'!$B$13</f>
        <v>356677.83446399984</v>
      </c>
    </row>
    <row r="1255" spans="1:12" x14ac:dyDescent="0.25">
      <c r="A1255" s="35"/>
      <c r="B1255" s="17" t="s">
        <v>9</v>
      </c>
      <c r="C1255" s="17">
        <f>(C1254+C1253+C1252+C1251)*$E$8</f>
        <v>393210.08680117346</v>
      </c>
      <c r="D1255" s="17">
        <f t="shared" ref="D1255:L1255" si="416">(D1254+D1253+D1252+D1251)*$E$8</f>
        <v>416164.4499830468</v>
      </c>
      <c r="E1255" s="17">
        <f t="shared" si="416"/>
        <v>439118.8131649202</v>
      </c>
      <c r="F1255" s="17">
        <f t="shared" si="416"/>
        <v>462073.17634679342</v>
      </c>
      <c r="G1255" s="17">
        <f t="shared" si="416"/>
        <v>485027.53952866682</v>
      </c>
      <c r="H1255" s="17">
        <f t="shared" si="416"/>
        <v>507981.90271054016</v>
      </c>
      <c r="I1255" s="17">
        <f t="shared" si="416"/>
        <v>530936.26589241344</v>
      </c>
      <c r="J1255" s="17">
        <f t="shared" si="416"/>
        <v>576844.99225616013</v>
      </c>
      <c r="K1255" s="17">
        <f t="shared" si="416"/>
        <v>599799.35543803347</v>
      </c>
      <c r="L1255" s="36">
        <f t="shared" si="416"/>
        <v>645708.08180178015</v>
      </c>
    </row>
    <row r="1256" spans="1:12" x14ac:dyDescent="0.25">
      <c r="A1256" s="35"/>
      <c r="B1256" s="17" t="s">
        <v>10</v>
      </c>
      <c r="C1256" s="17">
        <f>'NO TOCAR'!$E$4</f>
        <v>16450</v>
      </c>
      <c r="D1256" s="17">
        <f>'NO TOCAR'!$E$4</f>
        <v>16450</v>
      </c>
      <c r="E1256" s="17">
        <f>'NO TOCAR'!$E$4</f>
        <v>16450</v>
      </c>
      <c r="F1256" s="17">
        <f>'NO TOCAR'!$E$4</f>
        <v>16450</v>
      </c>
      <c r="G1256" s="17">
        <f>'NO TOCAR'!$E$4</f>
        <v>16450</v>
      </c>
      <c r="H1256" s="17">
        <f>'NO TOCAR'!$E$4</f>
        <v>16450</v>
      </c>
      <c r="I1256" s="17">
        <f>'NO TOCAR'!$E$4</f>
        <v>16450</v>
      </c>
      <c r="J1256" s="17">
        <f>'NO TOCAR'!$E$4</f>
        <v>16450</v>
      </c>
      <c r="K1256" s="17">
        <f>'NO TOCAR'!$E$4</f>
        <v>16450</v>
      </c>
      <c r="L1256" s="36">
        <f>'NO TOCAR'!$E$4</f>
        <v>16450</v>
      </c>
    </row>
    <row r="1257" spans="1:12" x14ac:dyDescent="0.25">
      <c r="A1257" s="35"/>
      <c r="B1257" s="17" t="s">
        <v>11</v>
      </c>
      <c r="C1257" s="17">
        <f>'NO TOCAR'!$B$15</f>
        <v>26911.909727999999</v>
      </c>
      <c r="D1257" s="17">
        <f>'NO TOCAR'!$B$15</f>
        <v>26911.909727999999</v>
      </c>
      <c r="E1257" s="17">
        <f>'NO TOCAR'!$B$15</f>
        <v>26911.909727999999</v>
      </c>
      <c r="F1257" s="17">
        <f>'NO TOCAR'!$B$15</f>
        <v>26911.909727999999</v>
      </c>
      <c r="G1257" s="17">
        <f>'NO TOCAR'!$B$15</f>
        <v>26911.909727999999</v>
      </c>
      <c r="H1257" s="17">
        <f>'NO TOCAR'!$B$15</f>
        <v>26911.909727999999</v>
      </c>
      <c r="I1257" s="17">
        <f>'NO TOCAR'!$B$15</f>
        <v>26911.909727999999</v>
      </c>
      <c r="J1257" s="17">
        <f>'NO TOCAR'!$B$15</f>
        <v>26911.909727999999</v>
      </c>
      <c r="K1257" s="17">
        <f>'NO TOCAR'!$B$15</f>
        <v>26911.909727999999</v>
      </c>
      <c r="L1257" s="36">
        <f>'NO TOCAR'!$B$15</f>
        <v>26911.909727999999</v>
      </c>
    </row>
    <row r="1258" spans="1:12" x14ac:dyDescent="0.25">
      <c r="A1258" s="35"/>
      <c r="B1258" s="17" t="s">
        <v>12</v>
      </c>
      <c r="C1258" s="17">
        <f>'NO TOCAR'!$F$4</f>
        <v>6397.22</v>
      </c>
      <c r="D1258" s="17">
        <f>'NO TOCAR'!$F$4</f>
        <v>6397.22</v>
      </c>
      <c r="E1258" s="17">
        <f>'NO TOCAR'!$F$4</f>
        <v>6397.22</v>
      </c>
      <c r="F1258" s="17">
        <f>'NO TOCAR'!$F$4</f>
        <v>6397.22</v>
      </c>
      <c r="G1258" s="17">
        <f>'NO TOCAR'!$F$4</f>
        <v>6397.22</v>
      </c>
      <c r="H1258" s="17">
        <f>'NO TOCAR'!$F$4</f>
        <v>6397.22</v>
      </c>
      <c r="I1258" s="17">
        <f>'NO TOCAR'!$F$4</f>
        <v>6397.22</v>
      </c>
      <c r="J1258" s="17">
        <f>'NO TOCAR'!$F$4</f>
        <v>6397.22</v>
      </c>
      <c r="K1258" s="17">
        <f>'NO TOCAR'!$F$4</f>
        <v>6397.22</v>
      </c>
      <c r="L1258" s="36">
        <f>'NO TOCAR'!$F$4</f>
        <v>6397.22</v>
      </c>
    </row>
    <row r="1259" spans="1:12" x14ac:dyDescent="0.25">
      <c r="A1259" s="35"/>
      <c r="B1259" s="17" t="s">
        <v>13</v>
      </c>
      <c r="C1259" s="17">
        <f>'NO TOCAR'!$B$17</f>
        <v>131933.68358400001</v>
      </c>
      <c r="D1259" s="17">
        <f>'NO TOCAR'!$D$17</f>
        <v>61258.168511999997</v>
      </c>
      <c r="E1259" s="17">
        <f>'NO TOCAR'!$F$17</f>
        <v>40722.394176000002</v>
      </c>
      <c r="F1259" s="17"/>
      <c r="G1259" s="17"/>
      <c r="H1259" s="17"/>
      <c r="I1259" s="17"/>
      <c r="J1259" s="17"/>
      <c r="K1259" s="17"/>
      <c r="L1259" s="36"/>
    </row>
    <row r="1260" spans="1:12" x14ac:dyDescent="0.25">
      <c r="A1260" s="35"/>
      <c r="B1260" s="17" t="s">
        <v>14</v>
      </c>
      <c r="C1260" s="17">
        <f>'NO TOCAR'!$E$5</f>
        <v>12250</v>
      </c>
      <c r="D1260" s="17">
        <f>'NO TOCAR'!$E$5</f>
        <v>12250</v>
      </c>
      <c r="E1260" s="17">
        <f>'NO TOCAR'!$E$5</f>
        <v>12250</v>
      </c>
      <c r="F1260" s="17">
        <f>'NO TOCAR'!$E$5</f>
        <v>12250</v>
      </c>
      <c r="G1260" s="17">
        <f>'NO TOCAR'!$E$5</f>
        <v>12250</v>
      </c>
      <c r="H1260" s="17">
        <f>'NO TOCAR'!$E$5</f>
        <v>12250</v>
      </c>
      <c r="I1260" s="17">
        <f>'NO TOCAR'!$E$5</f>
        <v>12250</v>
      </c>
      <c r="J1260" s="17">
        <f>'NO TOCAR'!$E$5</f>
        <v>12250</v>
      </c>
      <c r="K1260" s="17">
        <f>'NO TOCAR'!$E$5</f>
        <v>12250</v>
      </c>
      <c r="L1260" s="36">
        <f>'NO TOCAR'!$E$5</f>
        <v>12250</v>
      </c>
    </row>
    <row r="1261" spans="1:12" x14ac:dyDescent="0.25">
      <c r="A1261" s="35"/>
      <c r="B1261" s="17" t="s">
        <v>15</v>
      </c>
      <c r="C1261" s="17">
        <f>'NO TOCAR'!$B$19</f>
        <v>14429.372854400001</v>
      </c>
      <c r="D1261" s="17">
        <f>'NO TOCAR'!$B$19</f>
        <v>14429.372854400001</v>
      </c>
      <c r="E1261" s="17">
        <f>'NO TOCAR'!$B$19</f>
        <v>14429.372854400001</v>
      </c>
      <c r="F1261" s="17">
        <f>'NO TOCAR'!$B$19</f>
        <v>14429.372854400001</v>
      </c>
      <c r="G1261" s="17">
        <f>'NO TOCAR'!$B$19</f>
        <v>14429.372854400001</v>
      </c>
      <c r="H1261" s="17">
        <f>'NO TOCAR'!$B$19</f>
        <v>14429.372854400001</v>
      </c>
      <c r="I1261" s="17">
        <f>'NO TOCAR'!$B$19</f>
        <v>14429.372854400001</v>
      </c>
      <c r="J1261" s="17">
        <f>'NO TOCAR'!$B$19</f>
        <v>14429.372854400001</v>
      </c>
      <c r="K1261" s="17">
        <f>'NO TOCAR'!$B$19</f>
        <v>14429.372854400001</v>
      </c>
      <c r="L1261" s="36">
        <f>'NO TOCAR'!$B$19</f>
        <v>14429.372854400001</v>
      </c>
    </row>
    <row r="1262" spans="1:12" x14ac:dyDescent="0.25">
      <c r="A1262" s="35"/>
      <c r="B1262" s="17" t="s">
        <v>16</v>
      </c>
      <c r="C1262" s="17">
        <f>'NO TOCAR'!$B$21</f>
        <v>72852.823583999998</v>
      </c>
      <c r="D1262" s="17">
        <f>'NO TOCAR'!$B$21</f>
        <v>72852.823583999998</v>
      </c>
      <c r="E1262" s="17">
        <f>'NO TOCAR'!$B$21</f>
        <v>72852.823583999998</v>
      </c>
      <c r="F1262" s="17">
        <f>'NO TOCAR'!$B$21</f>
        <v>72852.823583999998</v>
      </c>
      <c r="G1262" s="17">
        <f>'NO TOCAR'!$B$21</f>
        <v>72852.823583999998</v>
      </c>
      <c r="H1262" s="17">
        <f>'NO TOCAR'!$B$21</f>
        <v>72852.823583999998</v>
      </c>
      <c r="I1262" s="17">
        <f>'NO TOCAR'!$B$21</f>
        <v>72852.823583999998</v>
      </c>
      <c r="J1262" s="17">
        <f>'NO TOCAR'!$B$21</f>
        <v>72852.823583999998</v>
      </c>
      <c r="K1262" s="17">
        <f>'NO TOCAR'!$B$21</f>
        <v>72852.823583999998</v>
      </c>
      <c r="L1262" s="36">
        <f>'NO TOCAR'!$B$21</f>
        <v>72852.823583999998</v>
      </c>
    </row>
    <row r="1263" spans="1:12" x14ac:dyDescent="0.25">
      <c r="A1263" s="35"/>
      <c r="B1263" s="33" t="s">
        <v>17</v>
      </c>
      <c r="C1263" s="33">
        <f>SUM(C1251:C1262)</f>
        <v>1657460.3135545067</v>
      </c>
      <c r="D1263" s="33">
        <f t="shared" ref="D1263:L1263" si="417">SUM(D1251:D1262)</f>
        <v>1667125.0696190638</v>
      </c>
      <c r="E1263" s="33">
        <f t="shared" si="417"/>
        <v>1726929.5664196205</v>
      </c>
      <c r="F1263" s="33">
        <f t="shared" si="417"/>
        <v>1766547.4433801766</v>
      </c>
      <c r="G1263" s="33">
        <f t="shared" si="417"/>
        <v>1846887.7145167333</v>
      </c>
      <c r="H1263" s="33">
        <f t="shared" si="417"/>
        <v>1927227.9856532905</v>
      </c>
      <c r="I1263" s="33">
        <f t="shared" si="417"/>
        <v>2007568.2567898468</v>
      </c>
      <c r="J1263" s="33">
        <f t="shared" si="417"/>
        <v>2168248.7990629603</v>
      </c>
      <c r="K1263" s="33">
        <f t="shared" si="417"/>
        <v>2248589.0701995175</v>
      </c>
      <c r="L1263" s="40">
        <f t="shared" si="417"/>
        <v>2409269.612472631</v>
      </c>
    </row>
    <row r="1264" spans="1:12" x14ac:dyDescent="0.25">
      <c r="A1264" s="35"/>
      <c r="B1264" s="17" t="s">
        <v>18</v>
      </c>
      <c r="C1264" s="17">
        <f>(C1259+C1258+C1257+C1256+C1255+C1254+C1253+C1252+C1251)*21%</f>
        <v>327164.9045943825</v>
      </c>
      <c r="D1264" s="17">
        <f t="shared" ref="D1264:L1264" si="418">(D1259+D1258+D1257+D1256+D1255+D1254+D1253+D1252+D1251)*21%</f>
        <v>329194.50336793938</v>
      </c>
      <c r="E1264" s="17">
        <f t="shared" si="418"/>
        <v>341753.44769605628</v>
      </c>
      <c r="F1264" s="17">
        <f t="shared" si="418"/>
        <v>350073.20185777312</v>
      </c>
      <c r="G1264" s="17">
        <f t="shared" si="418"/>
        <v>366944.65879645006</v>
      </c>
      <c r="H1264" s="17">
        <f t="shared" si="418"/>
        <v>383816.11573512701</v>
      </c>
      <c r="I1264" s="17">
        <f t="shared" si="418"/>
        <v>400687.57267380389</v>
      </c>
      <c r="J1264" s="17">
        <f t="shared" si="418"/>
        <v>434430.48655115766</v>
      </c>
      <c r="K1264" s="17">
        <f t="shared" si="418"/>
        <v>451301.94348983455</v>
      </c>
      <c r="L1264" s="36">
        <f t="shared" si="418"/>
        <v>485044.85736718838</v>
      </c>
    </row>
    <row r="1265" spans="1:12" x14ac:dyDescent="0.25">
      <c r="A1265" s="35"/>
      <c r="B1265" s="17" t="s">
        <v>19</v>
      </c>
      <c r="C1265" s="17">
        <f>(C1259+C1258+C1257+C1256+C1255+C1254+C1253+C1252+C1251)*7%</f>
        <v>109054.96819812751</v>
      </c>
      <c r="D1265" s="17">
        <f t="shared" ref="D1265:L1265" si="419">(D1259+D1258+D1257+D1256+D1255+D1254+D1253+D1252+D1251)*7%</f>
        <v>109731.50112264647</v>
      </c>
      <c r="E1265" s="17">
        <f t="shared" si="419"/>
        <v>113917.81589868544</v>
      </c>
      <c r="F1265" s="17">
        <f t="shared" si="419"/>
        <v>116691.06728592439</v>
      </c>
      <c r="G1265" s="17">
        <f t="shared" si="419"/>
        <v>122314.88626548336</v>
      </c>
      <c r="H1265" s="17">
        <f t="shared" si="419"/>
        <v>127938.70524504235</v>
      </c>
      <c r="I1265" s="17">
        <f t="shared" si="419"/>
        <v>133562.52422460131</v>
      </c>
      <c r="J1265" s="17">
        <f t="shared" si="419"/>
        <v>144810.16218371925</v>
      </c>
      <c r="K1265" s="17">
        <f t="shared" si="419"/>
        <v>150433.98116327819</v>
      </c>
      <c r="L1265" s="36">
        <f t="shared" si="419"/>
        <v>161681.61912239614</v>
      </c>
    </row>
    <row r="1266" spans="1:12" x14ac:dyDescent="0.25">
      <c r="A1266" s="35"/>
      <c r="B1266" s="17" t="s">
        <v>20</v>
      </c>
      <c r="C1266" s="17">
        <f>'NO TOCAR'!$B$22</f>
        <v>1429.82</v>
      </c>
      <c r="D1266" s="17">
        <f>'NO TOCAR'!$B$22</f>
        <v>1429.82</v>
      </c>
      <c r="E1266" s="17">
        <f>'NO TOCAR'!$B$22</f>
        <v>1429.82</v>
      </c>
      <c r="F1266" s="17">
        <f>'NO TOCAR'!$B$22</f>
        <v>1429.82</v>
      </c>
      <c r="G1266" s="17">
        <f>'NO TOCAR'!$B$22</f>
        <v>1429.82</v>
      </c>
      <c r="H1266" s="17">
        <f>'NO TOCAR'!$B$22</f>
        <v>1429.82</v>
      </c>
      <c r="I1266" s="17">
        <f>'NO TOCAR'!$B$22</f>
        <v>1429.82</v>
      </c>
      <c r="J1266" s="17">
        <f>'NO TOCAR'!$B$22</f>
        <v>1429.82</v>
      </c>
      <c r="K1266" s="17">
        <f>'NO TOCAR'!$B$22</f>
        <v>1429.82</v>
      </c>
      <c r="L1266" s="36">
        <f>'NO TOCAR'!$B$22</f>
        <v>1429.82</v>
      </c>
    </row>
    <row r="1267" spans="1:12" x14ac:dyDescent="0.25">
      <c r="A1267" s="35"/>
      <c r="B1267" s="17" t="s">
        <v>220</v>
      </c>
      <c r="C1267" s="17">
        <f>(C1251+C1252+C1253+C1254+C1255+C1256+C1257+C1258+C1259)*1%</f>
        <v>15579.28117116107</v>
      </c>
      <c r="D1267" s="17">
        <f t="shared" ref="D1267:L1267" si="420">(D1251+D1252+D1253+D1254+D1255+D1256+D1257+D1258+D1259)*1%</f>
        <v>15675.928731806636</v>
      </c>
      <c r="E1267" s="17">
        <f t="shared" si="420"/>
        <v>16273.973699812204</v>
      </c>
      <c r="F1267" s="17">
        <f t="shared" si="420"/>
        <v>16670.152469417768</v>
      </c>
      <c r="G1267" s="17">
        <f t="shared" si="420"/>
        <v>17473.555180783336</v>
      </c>
      <c r="H1267" s="17">
        <f t="shared" si="420"/>
        <v>18276.957892148905</v>
      </c>
      <c r="I1267" s="17">
        <f t="shared" si="420"/>
        <v>19080.360603514469</v>
      </c>
      <c r="J1267" s="17">
        <f t="shared" si="420"/>
        <v>20687.166026245606</v>
      </c>
      <c r="K1267" s="17">
        <f t="shared" si="420"/>
        <v>21490.568737611175</v>
      </c>
      <c r="L1267" s="17">
        <f t="shared" si="420"/>
        <v>23097.374160342311</v>
      </c>
    </row>
    <row r="1268" spans="1:12" x14ac:dyDescent="0.25">
      <c r="A1268" s="35"/>
      <c r="B1268" s="33" t="s">
        <v>22</v>
      </c>
      <c r="C1268" s="33">
        <f>SUM(C1264:C1267)</f>
        <v>453228.97396367113</v>
      </c>
      <c r="D1268" s="33">
        <f t="shared" ref="D1268:L1268" si="421">SUM(D1264:D1267)</f>
        <v>456031.75322239252</v>
      </c>
      <c r="E1268" s="33">
        <f t="shared" si="421"/>
        <v>473375.0572945539</v>
      </c>
      <c r="F1268" s="33">
        <f t="shared" si="421"/>
        <v>484864.2416131153</v>
      </c>
      <c r="G1268" s="33">
        <f t="shared" si="421"/>
        <v>508162.92024271679</v>
      </c>
      <c r="H1268" s="33">
        <f t="shared" si="421"/>
        <v>531461.59887231828</v>
      </c>
      <c r="I1268" s="33">
        <f t="shared" si="421"/>
        <v>554760.27750191966</v>
      </c>
      <c r="J1268" s="33">
        <f t="shared" si="421"/>
        <v>601357.6347611224</v>
      </c>
      <c r="K1268" s="33">
        <f t="shared" si="421"/>
        <v>624656.3133907239</v>
      </c>
      <c r="L1268" s="33">
        <f t="shared" si="421"/>
        <v>671253.67064992676</v>
      </c>
    </row>
    <row r="1269" spans="1:12" x14ac:dyDescent="0.25">
      <c r="A1269" s="35"/>
      <c r="B1269" s="50" t="s">
        <v>21</v>
      </c>
      <c r="C1269" s="50">
        <f>C1263-C1268</f>
        <v>1204231.3395908356</v>
      </c>
      <c r="D1269" s="50">
        <f t="shared" ref="D1269:L1269" si="422">D1263-D1268</f>
        <v>1211093.3163966713</v>
      </c>
      <c r="E1269" s="50">
        <f t="shared" si="422"/>
        <v>1253554.5091250667</v>
      </c>
      <c r="F1269" s="50">
        <f t="shared" si="422"/>
        <v>1281683.2017670614</v>
      </c>
      <c r="G1269" s="50">
        <f t="shared" si="422"/>
        <v>1338724.7942740165</v>
      </c>
      <c r="H1269" s="50">
        <f t="shared" si="422"/>
        <v>1395766.3867809721</v>
      </c>
      <c r="I1269" s="50">
        <f t="shared" si="422"/>
        <v>1452807.979287927</v>
      </c>
      <c r="J1269" s="50">
        <f t="shared" si="422"/>
        <v>1566891.1643018378</v>
      </c>
      <c r="K1269" s="50">
        <f t="shared" si="422"/>
        <v>1623932.7568087936</v>
      </c>
      <c r="L1269" s="51">
        <f t="shared" si="422"/>
        <v>1738015.9418227044</v>
      </c>
    </row>
    <row r="1270" spans="1:12" x14ac:dyDescent="0.25">
      <c r="A1270" s="35"/>
      <c r="B1270" s="17"/>
      <c r="C1270" s="17"/>
      <c r="D1270" s="17"/>
      <c r="E1270" s="17"/>
      <c r="F1270" s="17"/>
      <c r="G1270" s="17"/>
      <c r="H1270" s="17"/>
      <c r="I1270" s="17"/>
      <c r="J1270" s="17"/>
      <c r="K1270" s="17"/>
      <c r="L1270" s="36"/>
    </row>
    <row r="1271" spans="1:12" x14ac:dyDescent="0.25">
      <c r="A1271" s="35"/>
      <c r="B1271" s="28" t="s">
        <v>0</v>
      </c>
      <c r="C1271" s="29">
        <v>1262.95</v>
      </c>
      <c r="D1271" s="17"/>
      <c r="E1271" s="17"/>
      <c r="F1271" s="17"/>
      <c r="G1271" s="17"/>
      <c r="H1271" s="17"/>
      <c r="I1271" s="17"/>
      <c r="J1271" s="17"/>
      <c r="K1271" s="17"/>
      <c r="L1271" s="36"/>
    </row>
    <row r="1272" spans="1:12" x14ac:dyDescent="0.25">
      <c r="A1272" s="37" t="s">
        <v>147</v>
      </c>
      <c r="B1272" s="30" t="s">
        <v>216</v>
      </c>
      <c r="C1272" s="30" t="s">
        <v>187</v>
      </c>
      <c r="D1272" s="17"/>
      <c r="E1272" s="17"/>
      <c r="F1272" s="17"/>
      <c r="G1272" s="17"/>
      <c r="H1272" s="17"/>
      <c r="I1272" s="17"/>
      <c r="J1272" s="17"/>
      <c r="K1272" s="17"/>
      <c r="L1272" s="36"/>
    </row>
    <row r="1273" spans="1:12" x14ac:dyDescent="0.25">
      <c r="A1273" s="37" t="s">
        <v>1</v>
      </c>
      <c r="B1273" s="30">
        <v>25</v>
      </c>
      <c r="C1273" s="30">
        <v>25</v>
      </c>
      <c r="D1273" s="17"/>
      <c r="E1273" s="17"/>
      <c r="F1273" s="17"/>
      <c r="G1273" s="17"/>
      <c r="H1273" s="17"/>
      <c r="I1273" s="17"/>
      <c r="J1273" s="17"/>
      <c r="K1273" s="17"/>
      <c r="L1273" s="36"/>
    </row>
    <row r="1274" spans="1:12" x14ac:dyDescent="0.25">
      <c r="A1274" s="35"/>
      <c r="B1274" s="17"/>
      <c r="C1274" s="17"/>
      <c r="D1274" s="17"/>
      <c r="E1274" s="17"/>
      <c r="F1274" s="17"/>
      <c r="G1274" s="17"/>
      <c r="H1274" s="17"/>
      <c r="I1274" s="17"/>
      <c r="J1274" s="17"/>
      <c r="K1274" s="17"/>
      <c r="L1274" s="36"/>
    </row>
    <row r="1275" spans="1:12" x14ac:dyDescent="0.25">
      <c r="A1275" s="35"/>
      <c r="B1275" s="28" t="s">
        <v>3</v>
      </c>
      <c r="C1275" s="17">
        <v>4</v>
      </c>
      <c r="D1275" s="17">
        <v>6</v>
      </c>
      <c r="E1275" s="17">
        <v>9</v>
      </c>
      <c r="F1275" s="17">
        <v>11</v>
      </c>
      <c r="G1275" s="17">
        <v>14</v>
      </c>
      <c r="H1275" s="17">
        <v>16</v>
      </c>
      <c r="I1275" s="17">
        <v>19</v>
      </c>
      <c r="J1275" s="17">
        <v>21</v>
      </c>
      <c r="K1275" s="17">
        <v>23</v>
      </c>
      <c r="L1275" s="36" t="s">
        <v>4</v>
      </c>
    </row>
    <row r="1276" spans="1:12" x14ac:dyDescent="0.25">
      <c r="A1276" s="35" t="s">
        <v>56</v>
      </c>
      <c r="B1276" s="28" t="s">
        <v>2</v>
      </c>
      <c r="C1276" s="31">
        <v>0.2</v>
      </c>
      <c r="D1276" s="31">
        <v>0.3</v>
      </c>
      <c r="E1276" s="31">
        <v>0.4</v>
      </c>
      <c r="F1276" s="31">
        <v>0.5</v>
      </c>
      <c r="G1276" s="31">
        <v>0.6</v>
      </c>
      <c r="H1276" s="31">
        <v>0.7</v>
      </c>
      <c r="I1276" s="31">
        <v>0.8</v>
      </c>
      <c r="J1276" s="31">
        <v>1</v>
      </c>
      <c r="K1276" s="31">
        <v>1.1000000000000001</v>
      </c>
      <c r="L1276" s="39">
        <v>1.3</v>
      </c>
    </row>
    <row r="1277" spans="1:12" ht="18.75" x14ac:dyDescent="0.3">
      <c r="A1277" s="35"/>
      <c r="B1277" s="28" t="s">
        <v>7</v>
      </c>
      <c r="C1277" s="31">
        <v>0.1</v>
      </c>
      <c r="D1277" s="31">
        <v>0.2</v>
      </c>
      <c r="E1277" s="31">
        <v>0.4</v>
      </c>
      <c r="F1277" s="32">
        <v>0.8</v>
      </c>
      <c r="G1277" s="31"/>
      <c r="H1277" s="31"/>
      <c r="I1277" s="31"/>
      <c r="J1277" s="31"/>
      <c r="K1277" s="31"/>
      <c r="L1277" s="39"/>
    </row>
    <row r="1278" spans="1:12" x14ac:dyDescent="0.25">
      <c r="A1278" s="35" t="s">
        <v>105</v>
      </c>
      <c r="B1278" s="17" t="s">
        <v>5</v>
      </c>
      <c r="C1278" s="17">
        <f>('NO TOCAR'!$B$9*$C$1190)</f>
        <v>465774.95186683349</v>
      </c>
      <c r="D1278" s="17">
        <f>('NO TOCAR'!$B$9*$C$1190)</f>
        <v>465774.95186683349</v>
      </c>
      <c r="E1278" s="17">
        <f>('NO TOCAR'!$B$9*$C$1190)</f>
        <v>465774.95186683349</v>
      </c>
      <c r="F1278" s="17">
        <f>('NO TOCAR'!$B$9*$C$1190)</f>
        <v>465774.95186683349</v>
      </c>
      <c r="G1278" s="17">
        <f>('NO TOCAR'!$B$9*$C$1190)</f>
        <v>465774.95186683349</v>
      </c>
      <c r="H1278" s="17">
        <f>('NO TOCAR'!$B$9*$C$1190)</f>
        <v>465774.95186683349</v>
      </c>
      <c r="I1278" s="17">
        <f>('NO TOCAR'!$B$9*$C$1190)</f>
        <v>465774.95186683349</v>
      </c>
      <c r="J1278" s="17">
        <f>('NO TOCAR'!$B$9*$C$1190)</f>
        <v>465774.95186683349</v>
      </c>
      <c r="K1278" s="17">
        <f>('NO TOCAR'!$B$9*$C$1190)</f>
        <v>465774.95186683349</v>
      </c>
      <c r="L1278" s="36">
        <f>('NO TOCAR'!$B$9*$C$1190)</f>
        <v>465774.95186683349</v>
      </c>
    </row>
    <row r="1279" spans="1:12" x14ac:dyDescent="0.25">
      <c r="A1279" s="35" t="s">
        <v>106</v>
      </c>
      <c r="B1279" s="17" t="s">
        <v>6</v>
      </c>
      <c r="C1279" s="17">
        <f>C1278*C1276</f>
        <v>93154.990373366702</v>
      </c>
      <c r="D1279" s="17">
        <f>D1278*D1276</f>
        <v>139732.48556005003</v>
      </c>
      <c r="E1279" s="17">
        <f t="shared" ref="E1279:L1279" si="423">E1278*E1276</f>
        <v>186309.9807467334</v>
      </c>
      <c r="F1279" s="17">
        <f t="shared" si="423"/>
        <v>232887.47593341675</v>
      </c>
      <c r="G1279" s="17">
        <f t="shared" si="423"/>
        <v>279464.97112010006</v>
      </c>
      <c r="H1279" s="17">
        <f t="shared" si="423"/>
        <v>326042.46630678343</v>
      </c>
      <c r="I1279" s="17">
        <f t="shared" si="423"/>
        <v>372619.96149346681</v>
      </c>
      <c r="J1279" s="17">
        <f t="shared" si="423"/>
        <v>465774.95186683349</v>
      </c>
      <c r="K1279" s="17">
        <f t="shared" si="423"/>
        <v>512352.44705351687</v>
      </c>
      <c r="L1279" s="36">
        <f t="shared" si="423"/>
        <v>605507.43742688361</v>
      </c>
    </row>
    <row r="1280" spans="1:12" x14ac:dyDescent="0.25">
      <c r="A1280" s="35"/>
      <c r="B1280" s="17" t="s">
        <v>7</v>
      </c>
      <c r="C1280" s="17">
        <f>C1278*$F$737</f>
        <v>372619.96149346681</v>
      </c>
      <c r="D1280" s="17">
        <f t="shared" ref="D1280:L1280" si="424">D1278*$F$737</f>
        <v>372619.96149346681</v>
      </c>
      <c r="E1280" s="17">
        <f t="shared" si="424"/>
        <v>372619.96149346681</v>
      </c>
      <c r="F1280" s="17">
        <f t="shared" si="424"/>
        <v>372619.96149346681</v>
      </c>
      <c r="G1280" s="17">
        <f t="shared" si="424"/>
        <v>372619.96149346681</v>
      </c>
      <c r="H1280" s="17">
        <f t="shared" si="424"/>
        <v>372619.96149346681</v>
      </c>
      <c r="I1280" s="17">
        <f t="shared" si="424"/>
        <v>372619.96149346681</v>
      </c>
      <c r="J1280" s="17">
        <f t="shared" si="424"/>
        <v>372619.96149346681</v>
      </c>
      <c r="K1280" s="17">
        <f t="shared" si="424"/>
        <v>372619.96149346681</v>
      </c>
      <c r="L1280" s="36">
        <f t="shared" si="424"/>
        <v>372619.96149346681</v>
      </c>
    </row>
    <row r="1281" spans="1:12" x14ac:dyDescent="0.25">
      <c r="A1281" s="35"/>
      <c r="B1281" s="17" t="s">
        <v>8</v>
      </c>
      <c r="C1281" s="17">
        <f>'NO TOCAR'!$B$11</f>
        <v>237785.294016</v>
      </c>
      <c r="D1281" s="17">
        <f>C1281+'NO TOCAR'!$B$13</f>
        <v>248593.70678400001</v>
      </c>
      <c r="E1281" s="17">
        <f>D1281+'NO TOCAR'!$B$13</f>
        <v>259402.11955200002</v>
      </c>
      <c r="F1281" s="17">
        <f>E1281+'NO TOCAR'!$B$13</f>
        <v>270210.53232</v>
      </c>
      <c r="G1281" s="17">
        <f>F1281+'NO TOCAR'!$B$13</f>
        <v>281018.94508799998</v>
      </c>
      <c r="H1281" s="17">
        <f>G1281+'NO TOCAR'!$B$13</f>
        <v>291827.35785599996</v>
      </c>
      <c r="I1281" s="17">
        <f>H1281+'NO TOCAR'!$B$13</f>
        <v>302635.77062399994</v>
      </c>
      <c r="J1281" s="17">
        <f>I1281+'NO TOCAR'!$B$13+'NO TOCAR'!$B$13</f>
        <v>324252.5961599999</v>
      </c>
      <c r="K1281" s="17">
        <f>J1281+'NO TOCAR'!$B$13</f>
        <v>335061.00892799988</v>
      </c>
      <c r="L1281" s="36">
        <f>K1281+'NO TOCAR'!$B$13+'NO TOCAR'!$B$13</f>
        <v>356677.83446399984</v>
      </c>
    </row>
    <row r="1282" spans="1:12" x14ac:dyDescent="0.25">
      <c r="A1282" s="35"/>
      <c r="B1282" s="17" t="s">
        <v>9</v>
      </c>
      <c r="C1282" s="17">
        <f>(C1281+C1280+C1279+C1278)*$E$8</f>
        <v>467734.07909986685</v>
      </c>
      <c r="D1282" s="17">
        <f t="shared" ref="D1282:L1282" si="425">(D1281+D1280+D1279+D1278)*$E$8</f>
        <v>490688.44228174019</v>
      </c>
      <c r="E1282" s="17">
        <f t="shared" si="425"/>
        <v>513642.80546361348</v>
      </c>
      <c r="F1282" s="17">
        <f t="shared" si="425"/>
        <v>536597.16864548682</v>
      </c>
      <c r="G1282" s="17">
        <f t="shared" si="425"/>
        <v>559551.53182736016</v>
      </c>
      <c r="H1282" s="17">
        <f t="shared" si="425"/>
        <v>582505.8950092335</v>
      </c>
      <c r="I1282" s="17">
        <f t="shared" si="425"/>
        <v>605460.25819110684</v>
      </c>
      <c r="J1282" s="17">
        <f t="shared" si="425"/>
        <v>651368.98455485352</v>
      </c>
      <c r="K1282" s="17">
        <f t="shared" si="425"/>
        <v>674323.34773672698</v>
      </c>
      <c r="L1282" s="36">
        <f t="shared" si="425"/>
        <v>720232.07410047355</v>
      </c>
    </row>
    <row r="1283" spans="1:12" x14ac:dyDescent="0.25">
      <c r="A1283" s="35"/>
      <c r="B1283" s="17" t="s">
        <v>10</v>
      </c>
      <c r="C1283" s="17">
        <f>'NO TOCAR'!$E$4</f>
        <v>16450</v>
      </c>
      <c r="D1283" s="17">
        <f>'NO TOCAR'!$E$4</f>
        <v>16450</v>
      </c>
      <c r="E1283" s="17">
        <f>'NO TOCAR'!$E$4</f>
        <v>16450</v>
      </c>
      <c r="F1283" s="17">
        <f>'NO TOCAR'!$E$4</f>
        <v>16450</v>
      </c>
      <c r="G1283" s="17">
        <f>'NO TOCAR'!$E$4</f>
        <v>16450</v>
      </c>
      <c r="H1283" s="17">
        <f>'NO TOCAR'!$E$4</f>
        <v>16450</v>
      </c>
      <c r="I1283" s="17">
        <f>'NO TOCAR'!$E$4</f>
        <v>16450</v>
      </c>
      <c r="J1283" s="17">
        <f>'NO TOCAR'!$E$4</f>
        <v>16450</v>
      </c>
      <c r="K1283" s="17">
        <f>'NO TOCAR'!$E$4</f>
        <v>16450</v>
      </c>
      <c r="L1283" s="36">
        <f>'NO TOCAR'!$E$4</f>
        <v>16450</v>
      </c>
    </row>
    <row r="1284" spans="1:12" x14ac:dyDescent="0.25">
      <c r="A1284" s="35"/>
      <c r="B1284" s="17" t="s">
        <v>11</v>
      </c>
      <c r="C1284" s="17">
        <f>'NO TOCAR'!$B$15</f>
        <v>26911.909727999999</v>
      </c>
      <c r="D1284" s="17">
        <f>'NO TOCAR'!$B$15</f>
        <v>26911.909727999999</v>
      </c>
      <c r="E1284" s="17">
        <f>'NO TOCAR'!$B$15</f>
        <v>26911.909727999999</v>
      </c>
      <c r="F1284" s="17">
        <f>'NO TOCAR'!$B$15</f>
        <v>26911.909727999999</v>
      </c>
      <c r="G1284" s="17">
        <f>'NO TOCAR'!$B$15</f>
        <v>26911.909727999999</v>
      </c>
      <c r="H1284" s="17">
        <f>'NO TOCAR'!$B$15</f>
        <v>26911.909727999999</v>
      </c>
      <c r="I1284" s="17">
        <f>'NO TOCAR'!$B$15</f>
        <v>26911.909727999999</v>
      </c>
      <c r="J1284" s="17">
        <f>'NO TOCAR'!$B$15</f>
        <v>26911.909727999999</v>
      </c>
      <c r="K1284" s="17">
        <f>'NO TOCAR'!$B$15</f>
        <v>26911.909727999999</v>
      </c>
      <c r="L1284" s="36">
        <f>'NO TOCAR'!$B$15</f>
        <v>26911.909727999999</v>
      </c>
    </row>
    <row r="1285" spans="1:12" x14ac:dyDescent="0.25">
      <c r="A1285" s="35"/>
      <c r="B1285" s="17" t="s">
        <v>12</v>
      </c>
      <c r="C1285" s="17">
        <f>'NO TOCAR'!$F$4</f>
        <v>6397.22</v>
      </c>
      <c r="D1285" s="17">
        <f>'NO TOCAR'!$F$4</f>
        <v>6397.22</v>
      </c>
      <c r="E1285" s="17">
        <f>'NO TOCAR'!$F$4</f>
        <v>6397.22</v>
      </c>
      <c r="F1285" s="17">
        <f>'NO TOCAR'!$F$4</f>
        <v>6397.22</v>
      </c>
      <c r="G1285" s="17">
        <f>'NO TOCAR'!$F$4</f>
        <v>6397.22</v>
      </c>
      <c r="H1285" s="17">
        <f>'NO TOCAR'!$F$4</f>
        <v>6397.22</v>
      </c>
      <c r="I1285" s="17">
        <f>'NO TOCAR'!$F$4</f>
        <v>6397.22</v>
      </c>
      <c r="J1285" s="17">
        <f>'NO TOCAR'!$F$4</f>
        <v>6397.22</v>
      </c>
      <c r="K1285" s="17">
        <f>'NO TOCAR'!$F$4</f>
        <v>6397.22</v>
      </c>
      <c r="L1285" s="36">
        <f>'NO TOCAR'!$F$4</f>
        <v>6397.22</v>
      </c>
    </row>
    <row r="1286" spans="1:12" x14ac:dyDescent="0.25">
      <c r="A1286" s="35"/>
      <c r="B1286" s="17" t="s">
        <v>13</v>
      </c>
      <c r="C1286" s="17">
        <f>'NO TOCAR'!$B$17</f>
        <v>131933.68358400001</v>
      </c>
      <c r="D1286" s="17">
        <f>'NO TOCAR'!$D$17</f>
        <v>61258.168511999997</v>
      </c>
      <c r="E1286" s="17">
        <f>'NO TOCAR'!$F$17</f>
        <v>40722.394176000002</v>
      </c>
      <c r="F1286" s="17"/>
      <c r="G1286" s="17"/>
      <c r="H1286" s="17"/>
      <c r="I1286" s="17"/>
      <c r="J1286" s="17"/>
      <c r="K1286" s="17"/>
      <c r="L1286" s="36"/>
    </row>
    <row r="1287" spans="1:12" x14ac:dyDescent="0.25">
      <c r="A1287" s="35"/>
      <c r="B1287" s="17" t="s">
        <v>14</v>
      </c>
      <c r="C1287" s="17">
        <f>'NO TOCAR'!$E$5</f>
        <v>12250</v>
      </c>
      <c r="D1287" s="17">
        <f>'NO TOCAR'!$E$5</f>
        <v>12250</v>
      </c>
      <c r="E1287" s="17">
        <f>'NO TOCAR'!$E$5</f>
        <v>12250</v>
      </c>
      <c r="F1287" s="17">
        <f>'NO TOCAR'!$E$5</f>
        <v>12250</v>
      </c>
      <c r="G1287" s="17">
        <f>'NO TOCAR'!$E$5</f>
        <v>12250</v>
      </c>
      <c r="H1287" s="17">
        <f>'NO TOCAR'!$E$5</f>
        <v>12250</v>
      </c>
      <c r="I1287" s="17">
        <f>'NO TOCAR'!$E$5</f>
        <v>12250</v>
      </c>
      <c r="J1287" s="17">
        <f>'NO TOCAR'!$E$5</f>
        <v>12250</v>
      </c>
      <c r="K1287" s="17">
        <f>'NO TOCAR'!$E$5</f>
        <v>12250</v>
      </c>
      <c r="L1287" s="36">
        <f>'NO TOCAR'!$E$5</f>
        <v>12250</v>
      </c>
    </row>
    <row r="1288" spans="1:12" x14ac:dyDescent="0.25">
      <c r="A1288" s="35"/>
      <c r="B1288" s="17" t="s">
        <v>15</v>
      </c>
      <c r="C1288" s="17">
        <f>'NO TOCAR'!$B$19</f>
        <v>14429.372854400001</v>
      </c>
      <c r="D1288" s="17">
        <f>'NO TOCAR'!$B$19</f>
        <v>14429.372854400001</v>
      </c>
      <c r="E1288" s="17">
        <f>'NO TOCAR'!$B$19</f>
        <v>14429.372854400001</v>
      </c>
      <c r="F1288" s="17">
        <f>'NO TOCAR'!$B$19</f>
        <v>14429.372854400001</v>
      </c>
      <c r="G1288" s="17">
        <f>'NO TOCAR'!$B$19</f>
        <v>14429.372854400001</v>
      </c>
      <c r="H1288" s="17">
        <f>'NO TOCAR'!$B$19</f>
        <v>14429.372854400001</v>
      </c>
      <c r="I1288" s="17">
        <f>'NO TOCAR'!$B$19</f>
        <v>14429.372854400001</v>
      </c>
      <c r="J1288" s="17">
        <f>'NO TOCAR'!$B$19</f>
        <v>14429.372854400001</v>
      </c>
      <c r="K1288" s="17">
        <f>'NO TOCAR'!$B$19</f>
        <v>14429.372854400001</v>
      </c>
      <c r="L1288" s="36">
        <f>'NO TOCAR'!$B$19</f>
        <v>14429.372854400001</v>
      </c>
    </row>
    <row r="1289" spans="1:12" x14ac:dyDescent="0.25">
      <c r="A1289" s="35"/>
      <c r="B1289" s="17" t="s">
        <v>16</v>
      </c>
      <c r="C1289" s="17">
        <f>'NO TOCAR'!$B$21</f>
        <v>72852.823583999998</v>
      </c>
      <c r="D1289" s="17">
        <f>'NO TOCAR'!$B$21</f>
        <v>72852.823583999998</v>
      </c>
      <c r="E1289" s="17">
        <f>'NO TOCAR'!$B$21</f>
        <v>72852.823583999998</v>
      </c>
      <c r="F1289" s="17">
        <f>'NO TOCAR'!$B$21</f>
        <v>72852.823583999998</v>
      </c>
      <c r="G1289" s="17">
        <f>'NO TOCAR'!$B$21</f>
        <v>72852.823583999998</v>
      </c>
      <c r="H1289" s="17">
        <f>'NO TOCAR'!$B$21</f>
        <v>72852.823583999998</v>
      </c>
      <c r="I1289" s="17">
        <f>'NO TOCAR'!$B$21</f>
        <v>72852.823583999998</v>
      </c>
      <c r="J1289" s="17">
        <f>'NO TOCAR'!$B$21</f>
        <v>72852.823583999998</v>
      </c>
      <c r="K1289" s="17">
        <f>'NO TOCAR'!$B$21</f>
        <v>72852.823583999998</v>
      </c>
      <c r="L1289" s="36">
        <f>'NO TOCAR'!$B$21</f>
        <v>72852.823583999998</v>
      </c>
    </row>
    <row r="1290" spans="1:12" x14ac:dyDescent="0.25">
      <c r="A1290" s="35"/>
      <c r="B1290" s="33" t="s">
        <v>17</v>
      </c>
      <c r="C1290" s="33">
        <f>SUM(C1278:C1289)</f>
        <v>1918294.2865999336</v>
      </c>
      <c r="D1290" s="33">
        <f t="shared" ref="D1290:L1290" si="426">SUM(D1278:D1289)</f>
        <v>1927959.0426644902</v>
      </c>
      <c r="E1290" s="33">
        <f t="shared" si="426"/>
        <v>1987763.539465047</v>
      </c>
      <c r="F1290" s="33">
        <f t="shared" si="426"/>
        <v>2027381.4164256034</v>
      </c>
      <c r="G1290" s="33">
        <f t="shared" si="426"/>
        <v>2107721.6875621602</v>
      </c>
      <c r="H1290" s="33">
        <f t="shared" si="426"/>
        <v>2188061.9586987169</v>
      </c>
      <c r="I1290" s="33">
        <f t="shared" si="426"/>
        <v>2268402.2298352742</v>
      </c>
      <c r="J1290" s="33">
        <f t="shared" si="426"/>
        <v>2429082.7721083877</v>
      </c>
      <c r="K1290" s="33">
        <f t="shared" si="426"/>
        <v>2509423.0432449444</v>
      </c>
      <c r="L1290" s="40">
        <f t="shared" si="426"/>
        <v>2670103.5855180575</v>
      </c>
    </row>
    <row r="1291" spans="1:12" x14ac:dyDescent="0.25">
      <c r="A1291" s="35"/>
      <c r="B1291" s="17" t="s">
        <v>18</v>
      </c>
      <c r="C1291" s="17">
        <f>(C1286+C1285+C1284+C1283+C1282+C1281+C1280+C1279+C1278)*21%</f>
        <v>381940.03893392213</v>
      </c>
      <c r="D1291" s="17">
        <f t="shared" ref="D1291:L1291" si="427">(D1286+D1285+D1284+D1283+D1282+D1281+D1280+D1279+D1278)*21%</f>
        <v>383969.63770747901</v>
      </c>
      <c r="E1291" s="17">
        <f t="shared" si="427"/>
        <v>396528.5820355959</v>
      </c>
      <c r="F1291" s="17">
        <f t="shared" si="427"/>
        <v>404848.3361973128</v>
      </c>
      <c r="G1291" s="17">
        <f t="shared" si="427"/>
        <v>421719.79313598963</v>
      </c>
      <c r="H1291" s="17">
        <f t="shared" si="427"/>
        <v>438591.25007466663</v>
      </c>
      <c r="I1291" s="17">
        <f t="shared" si="427"/>
        <v>455462.70701334346</v>
      </c>
      <c r="J1291" s="17">
        <f t="shared" si="427"/>
        <v>489205.62089069729</v>
      </c>
      <c r="K1291" s="17">
        <f t="shared" si="427"/>
        <v>506077.07782937418</v>
      </c>
      <c r="L1291" s="36">
        <f t="shared" si="427"/>
        <v>539819.991706728</v>
      </c>
    </row>
    <row r="1292" spans="1:12" x14ac:dyDescent="0.25">
      <c r="A1292" s="35"/>
      <c r="B1292" s="17" t="s">
        <v>19</v>
      </c>
      <c r="C1292" s="17">
        <f>(C1286+C1285+C1284+C1283+C1282+C1281+C1280+C1279+C1278)*7%</f>
        <v>127313.3463113074</v>
      </c>
      <c r="D1292" s="17">
        <f t="shared" ref="D1292:L1292" si="428">(D1286+D1285+D1284+D1283+D1282+D1281+D1280+D1279+D1278)*7%</f>
        <v>127989.87923582635</v>
      </c>
      <c r="E1292" s="17">
        <f t="shared" si="428"/>
        <v>132176.1940118653</v>
      </c>
      <c r="F1292" s="17">
        <f t="shared" si="428"/>
        <v>134949.44539910427</v>
      </c>
      <c r="G1292" s="17">
        <f t="shared" si="428"/>
        <v>140573.26437866324</v>
      </c>
      <c r="H1292" s="17">
        <f t="shared" si="428"/>
        <v>146197.08335822224</v>
      </c>
      <c r="I1292" s="17">
        <f t="shared" si="428"/>
        <v>151820.90233778115</v>
      </c>
      <c r="J1292" s="17">
        <f t="shared" si="428"/>
        <v>163068.54029689913</v>
      </c>
      <c r="K1292" s="17">
        <f t="shared" si="428"/>
        <v>168692.3592764581</v>
      </c>
      <c r="L1292" s="36">
        <f t="shared" si="428"/>
        <v>179939.99723557604</v>
      </c>
    </row>
    <row r="1293" spans="1:12" x14ac:dyDescent="0.25">
      <c r="A1293" s="35"/>
      <c r="B1293" s="17" t="s">
        <v>20</v>
      </c>
      <c r="C1293" s="17">
        <f>'NO TOCAR'!$B$22</f>
        <v>1429.82</v>
      </c>
      <c r="D1293" s="17">
        <f>'NO TOCAR'!$B$22</f>
        <v>1429.82</v>
      </c>
      <c r="E1293" s="17">
        <f>'NO TOCAR'!$B$22</f>
        <v>1429.82</v>
      </c>
      <c r="F1293" s="17">
        <f>'NO TOCAR'!$B$22</f>
        <v>1429.82</v>
      </c>
      <c r="G1293" s="17">
        <f>'NO TOCAR'!$B$22</f>
        <v>1429.82</v>
      </c>
      <c r="H1293" s="17">
        <f>'NO TOCAR'!$B$22</f>
        <v>1429.82</v>
      </c>
      <c r="I1293" s="17">
        <f>'NO TOCAR'!$B$22</f>
        <v>1429.82</v>
      </c>
      <c r="J1293" s="17">
        <f>'NO TOCAR'!$B$22</f>
        <v>1429.82</v>
      </c>
      <c r="K1293" s="17">
        <f>'NO TOCAR'!$B$22</f>
        <v>1429.82</v>
      </c>
      <c r="L1293" s="36">
        <f>'NO TOCAR'!$B$22</f>
        <v>1429.82</v>
      </c>
    </row>
    <row r="1294" spans="1:12" x14ac:dyDescent="0.25">
      <c r="A1294" s="35"/>
      <c r="B1294" s="17" t="s">
        <v>220</v>
      </c>
      <c r="C1294" s="17">
        <f>(C1278+C1279+C1280+C1281+C1282+C1283+C1284+C1285+C1286)*1%</f>
        <v>18187.620901615337</v>
      </c>
      <c r="D1294" s="17">
        <f t="shared" ref="D1294:L1294" si="429">(D1278+D1279+D1280+D1281+D1282+D1283+D1284+D1285+D1286)*1%</f>
        <v>18284.268462260905</v>
      </c>
      <c r="E1294" s="17">
        <f t="shared" si="429"/>
        <v>18882.313430266473</v>
      </c>
      <c r="F1294" s="17">
        <f t="shared" si="429"/>
        <v>19278.492199872035</v>
      </c>
      <c r="G1294" s="17">
        <f t="shared" si="429"/>
        <v>20081.894911237603</v>
      </c>
      <c r="H1294" s="17">
        <f t="shared" si="429"/>
        <v>20885.297622603171</v>
      </c>
      <c r="I1294" s="17">
        <f t="shared" si="429"/>
        <v>21688.70033396874</v>
      </c>
      <c r="J1294" s="17">
        <f t="shared" si="429"/>
        <v>23295.505756699877</v>
      </c>
      <c r="K1294" s="17">
        <f t="shared" si="429"/>
        <v>24098.908468065445</v>
      </c>
      <c r="L1294" s="17">
        <f t="shared" si="429"/>
        <v>25705.713890796575</v>
      </c>
    </row>
    <row r="1295" spans="1:12" x14ac:dyDescent="0.25">
      <c r="A1295" s="35"/>
      <c r="B1295" s="33" t="s">
        <v>22</v>
      </c>
      <c r="C1295" s="33">
        <f>SUM(C1291:C1294)</f>
        <v>528870.82614684489</v>
      </c>
      <c r="D1295" s="33">
        <f t="shared" ref="D1295:L1295" si="430">SUM(D1291:D1294)</f>
        <v>531673.60540556628</v>
      </c>
      <c r="E1295" s="33">
        <f t="shared" si="430"/>
        <v>549016.9094777276</v>
      </c>
      <c r="F1295" s="33">
        <f t="shared" si="430"/>
        <v>560506.09379628906</v>
      </c>
      <c r="G1295" s="33">
        <f t="shared" si="430"/>
        <v>583804.77242589043</v>
      </c>
      <c r="H1295" s="33">
        <f t="shared" si="430"/>
        <v>607103.45105549193</v>
      </c>
      <c r="I1295" s="33">
        <f t="shared" si="430"/>
        <v>630402.1296850933</v>
      </c>
      <c r="J1295" s="33">
        <f t="shared" si="430"/>
        <v>676999.48694429616</v>
      </c>
      <c r="K1295" s="33">
        <f t="shared" si="430"/>
        <v>700298.16557389766</v>
      </c>
      <c r="L1295" s="33">
        <f t="shared" si="430"/>
        <v>746895.52283310052</v>
      </c>
    </row>
    <row r="1296" spans="1:12" ht="15.75" thickBot="1" x14ac:dyDescent="0.3">
      <c r="A1296" s="42"/>
      <c r="B1296" s="50" t="s">
        <v>21</v>
      </c>
      <c r="C1296" s="50">
        <f>C1290-C1295</f>
        <v>1389423.4604530889</v>
      </c>
      <c r="D1296" s="50">
        <f t="shared" ref="D1296:L1296" si="431">D1290-D1295</f>
        <v>1396285.4372589239</v>
      </c>
      <c r="E1296" s="50">
        <f t="shared" si="431"/>
        <v>1438746.6299873195</v>
      </c>
      <c r="F1296" s="50">
        <f t="shared" si="431"/>
        <v>1466875.3226293144</v>
      </c>
      <c r="G1296" s="50">
        <f t="shared" si="431"/>
        <v>1523916.9151362698</v>
      </c>
      <c r="H1296" s="50">
        <f t="shared" si="431"/>
        <v>1580958.5076432251</v>
      </c>
      <c r="I1296" s="50">
        <f t="shared" si="431"/>
        <v>1638000.100150181</v>
      </c>
      <c r="J1296" s="50">
        <f t="shared" si="431"/>
        <v>1752083.2851640915</v>
      </c>
      <c r="K1296" s="50">
        <f t="shared" si="431"/>
        <v>1809124.8776710466</v>
      </c>
      <c r="L1296" s="51">
        <f t="shared" si="431"/>
        <v>1923208.0626849569</v>
      </c>
    </row>
    <row r="1297" spans="1:12" ht="15.75" thickBot="1" x14ac:dyDescent="0.3"/>
    <row r="1298" spans="1:12" x14ac:dyDescent="0.25">
      <c r="A1298" s="18"/>
      <c r="B1298" s="43" t="s">
        <v>0</v>
      </c>
      <c r="C1298" s="44">
        <v>2098.7399999999998</v>
      </c>
      <c r="D1298" s="19"/>
      <c r="E1298" s="19"/>
      <c r="F1298" s="19"/>
      <c r="G1298" s="19"/>
      <c r="H1298" s="19"/>
      <c r="I1298" s="19"/>
      <c r="J1298" s="19"/>
      <c r="K1298" s="19"/>
      <c r="L1298" s="20"/>
    </row>
    <row r="1299" spans="1:12" x14ac:dyDescent="0.25">
      <c r="A1299" s="37" t="s">
        <v>147</v>
      </c>
      <c r="B1299" s="30" t="s">
        <v>189</v>
      </c>
      <c r="C1299" s="30" t="s">
        <v>190</v>
      </c>
      <c r="D1299" s="30" t="s">
        <v>196</v>
      </c>
      <c r="E1299" s="30" t="s">
        <v>197</v>
      </c>
      <c r="F1299" s="30" t="s">
        <v>198</v>
      </c>
      <c r="G1299" s="30"/>
      <c r="H1299" s="30"/>
      <c r="I1299" s="30"/>
      <c r="J1299" s="30"/>
      <c r="K1299" s="30"/>
      <c r="L1299" s="38"/>
    </row>
    <row r="1300" spans="1:12" x14ac:dyDescent="0.25">
      <c r="A1300" s="37" t="s">
        <v>1</v>
      </c>
      <c r="B1300" s="30">
        <v>35</v>
      </c>
      <c r="C1300" s="30">
        <v>35</v>
      </c>
      <c r="D1300" s="30">
        <v>35</v>
      </c>
      <c r="E1300" s="30">
        <v>35</v>
      </c>
      <c r="F1300" s="30">
        <v>35</v>
      </c>
      <c r="G1300" s="30"/>
      <c r="H1300" s="30"/>
      <c r="I1300" s="30"/>
      <c r="J1300" s="30"/>
      <c r="K1300" s="30"/>
      <c r="L1300" s="38"/>
    </row>
    <row r="1301" spans="1:12" x14ac:dyDescent="0.25">
      <c r="A1301" s="35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36"/>
    </row>
    <row r="1302" spans="1:12" x14ac:dyDescent="0.25">
      <c r="A1302" s="35"/>
      <c r="B1302" s="28" t="s">
        <v>3</v>
      </c>
      <c r="C1302" s="17">
        <v>4</v>
      </c>
      <c r="D1302" s="17">
        <v>6</v>
      </c>
      <c r="E1302" s="17">
        <v>9</v>
      </c>
      <c r="F1302" s="17">
        <v>11</v>
      </c>
      <c r="G1302" s="17">
        <v>14</v>
      </c>
      <c r="H1302" s="17">
        <v>16</v>
      </c>
      <c r="I1302" s="17">
        <v>19</v>
      </c>
      <c r="J1302" s="17">
        <v>21</v>
      </c>
      <c r="K1302" s="17">
        <v>23</v>
      </c>
      <c r="L1302" s="36" t="s">
        <v>4</v>
      </c>
    </row>
    <row r="1303" spans="1:12" x14ac:dyDescent="0.25">
      <c r="A1303" s="35" t="s">
        <v>37</v>
      </c>
      <c r="B1303" s="28" t="s">
        <v>2</v>
      </c>
      <c r="C1303" s="31">
        <v>0.2</v>
      </c>
      <c r="D1303" s="31">
        <v>0.3</v>
      </c>
      <c r="E1303" s="31">
        <v>0.4</v>
      </c>
      <c r="F1303" s="31">
        <v>0.5</v>
      </c>
      <c r="G1303" s="31">
        <v>0.6</v>
      </c>
      <c r="H1303" s="31">
        <v>0.7</v>
      </c>
      <c r="I1303" s="31">
        <v>0.8</v>
      </c>
      <c r="J1303" s="31">
        <v>1</v>
      </c>
      <c r="K1303" s="31">
        <v>1.1000000000000001</v>
      </c>
      <c r="L1303" s="39">
        <v>1.3</v>
      </c>
    </row>
    <row r="1304" spans="1:12" ht="18.75" x14ac:dyDescent="0.3">
      <c r="A1304" s="35"/>
      <c r="B1304" s="28" t="s">
        <v>7</v>
      </c>
      <c r="C1304" s="32">
        <v>0.1</v>
      </c>
      <c r="D1304" s="31">
        <v>0.2</v>
      </c>
      <c r="E1304" s="31">
        <v>0.4</v>
      </c>
      <c r="F1304" s="31">
        <v>0.8</v>
      </c>
      <c r="G1304" s="31"/>
      <c r="H1304" s="31"/>
      <c r="I1304" s="31"/>
      <c r="J1304" s="31"/>
      <c r="K1304" s="31"/>
      <c r="L1304" s="39"/>
    </row>
    <row r="1305" spans="1:12" x14ac:dyDescent="0.25">
      <c r="A1305" s="35" t="s">
        <v>191</v>
      </c>
      <c r="B1305" s="17" t="s">
        <v>5</v>
      </c>
      <c r="C1305" s="17">
        <f>('NO TOCAR'!$B$9*$C$1298)</f>
        <v>774013.63670849835</v>
      </c>
      <c r="D1305" s="17">
        <f>('NO TOCAR'!$B$9*$C$1298)</f>
        <v>774013.63670849835</v>
      </c>
      <c r="E1305" s="17">
        <f>('NO TOCAR'!$B$9*$C$1298)</f>
        <v>774013.63670849835</v>
      </c>
      <c r="F1305" s="17">
        <f>('NO TOCAR'!$B$9*$C$1298)</f>
        <v>774013.63670849835</v>
      </c>
      <c r="G1305" s="17">
        <f>('NO TOCAR'!$B$9*$C$1298)</f>
        <v>774013.63670849835</v>
      </c>
      <c r="H1305" s="17">
        <f>('NO TOCAR'!$B$9*$C$1298)</f>
        <v>774013.63670849835</v>
      </c>
      <c r="I1305" s="17">
        <f>('NO TOCAR'!$B$9*$C$1298)</f>
        <v>774013.63670849835</v>
      </c>
      <c r="J1305" s="17">
        <f>('NO TOCAR'!$B$9*$C$1298)</f>
        <v>774013.63670849835</v>
      </c>
      <c r="K1305" s="17">
        <f>('NO TOCAR'!$B$9*$C$1298)</f>
        <v>774013.63670849835</v>
      </c>
      <c r="L1305" s="36">
        <f>('NO TOCAR'!$B$9*$C$1298)</f>
        <v>774013.63670849835</v>
      </c>
    </row>
    <row r="1306" spans="1:12" x14ac:dyDescent="0.25">
      <c r="A1306" s="35" t="s">
        <v>192</v>
      </c>
      <c r="B1306" s="17" t="s">
        <v>6</v>
      </c>
      <c r="C1306" s="17">
        <f>C1305*C1303</f>
        <v>154802.72734169968</v>
      </c>
      <c r="D1306" s="17">
        <f>D1305*D1303</f>
        <v>232204.0910125495</v>
      </c>
      <c r="E1306" s="17">
        <f t="shared" ref="E1306:L1306" si="432">E1305*E1303</f>
        <v>309605.45468339935</v>
      </c>
      <c r="F1306" s="17">
        <f t="shared" si="432"/>
        <v>387006.81835424918</v>
      </c>
      <c r="G1306" s="17">
        <f t="shared" si="432"/>
        <v>464408.182025099</v>
      </c>
      <c r="H1306" s="17">
        <f t="shared" si="432"/>
        <v>541809.54569594876</v>
      </c>
      <c r="I1306" s="17">
        <f t="shared" si="432"/>
        <v>619210.9093667987</v>
      </c>
      <c r="J1306" s="17">
        <f t="shared" si="432"/>
        <v>774013.63670849835</v>
      </c>
      <c r="K1306" s="17">
        <f t="shared" si="432"/>
        <v>851415.00037934829</v>
      </c>
      <c r="L1306" s="36">
        <f t="shared" si="432"/>
        <v>1006217.7277210479</v>
      </c>
    </row>
    <row r="1307" spans="1:12" x14ac:dyDescent="0.25">
      <c r="A1307" s="35" t="s">
        <v>193</v>
      </c>
      <c r="B1307" s="17" t="s">
        <v>7</v>
      </c>
      <c r="C1307" s="17">
        <f>C1305*$C$440</f>
        <v>77401.363670849838</v>
      </c>
      <c r="D1307" s="17">
        <f t="shared" ref="D1307:L1307" si="433">D1305*$C$440</f>
        <v>77401.363670849838</v>
      </c>
      <c r="E1307" s="17">
        <f t="shared" si="433"/>
        <v>77401.363670849838</v>
      </c>
      <c r="F1307" s="17">
        <f t="shared" si="433"/>
        <v>77401.363670849838</v>
      </c>
      <c r="G1307" s="17">
        <f t="shared" si="433"/>
        <v>77401.363670849838</v>
      </c>
      <c r="H1307" s="17">
        <f t="shared" si="433"/>
        <v>77401.363670849838</v>
      </c>
      <c r="I1307" s="17">
        <f t="shared" si="433"/>
        <v>77401.363670849838</v>
      </c>
      <c r="J1307" s="17">
        <f t="shared" si="433"/>
        <v>77401.363670849838</v>
      </c>
      <c r="K1307" s="17">
        <f t="shared" si="433"/>
        <v>77401.363670849838</v>
      </c>
      <c r="L1307" s="36">
        <f t="shared" si="433"/>
        <v>77401.363670849838</v>
      </c>
    </row>
    <row r="1308" spans="1:12" x14ac:dyDescent="0.25">
      <c r="A1308" s="35" t="s">
        <v>194</v>
      </c>
      <c r="B1308" s="17" t="s">
        <v>8</v>
      </c>
      <c r="C1308" s="17">
        <f>'NO TOCAR'!$D$11</f>
        <v>332899.41162239999</v>
      </c>
      <c r="D1308" s="17">
        <f>C1308+'NO TOCAR'!$E$13</f>
        <v>348031.18949759996</v>
      </c>
      <c r="E1308" s="17">
        <f>D1308+'NO TOCAR'!$E$13</f>
        <v>363162.96737279993</v>
      </c>
      <c r="F1308" s="17">
        <f>E1308+'NO TOCAR'!$E$13</f>
        <v>378294.7452479999</v>
      </c>
      <c r="G1308" s="17">
        <f>F1308+'NO TOCAR'!$E$13</f>
        <v>393426.52312319988</v>
      </c>
      <c r="H1308" s="17">
        <f>G1308+'NO TOCAR'!$E$13</f>
        <v>408558.30099839985</v>
      </c>
      <c r="I1308" s="17">
        <f>H1308+'NO TOCAR'!$E$13</f>
        <v>423690.07887359982</v>
      </c>
      <c r="J1308" s="17">
        <f>I1308+'NO TOCAR'!$E$13+'NO TOCAR'!$E$13</f>
        <v>453953.63462399977</v>
      </c>
      <c r="K1308" s="17">
        <f>J1308+'NO TOCAR'!$E$13</f>
        <v>469085.41249919974</v>
      </c>
      <c r="L1308" s="17">
        <f>K1308+'NO TOCAR'!$E$13+'NO TOCAR'!$E$13</f>
        <v>499348.96824959968</v>
      </c>
    </row>
    <row r="1309" spans="1:12" x14ac:dyDescent="0.25">
      <c r="A1309" s="35" t="s">
        <v>195</v>
      </c>
      <c r="B1309" s="17" t="s">
        <v>9</v>
      </c>
      <c r="C1309" s="17">
        <f>(C1308+C1307+C1306+C1305)*$E$8</f>
        <v>535646.85573737917</v>
      </c>
      <c r="D1309" s="17">
        <f t="shared" ref="D1309:L1309" si="434">(D1308+D1307+D1306+D1305)*$E$8</f>
        <v>572660.11235579906</v>
      </c>
      <c r="E1309" s="17">
        <f t="shared" si="434"/>
        <v>609673.36897421896</v>
      </c>
      <c r="F1309" s="17">
        <f t="shared" si="434"/>
        <v>646686.62559263897</v>
      </c>
      <c r="G1309" s="17">
        <f t="shared" si="434"/>
        <v>683699.88221105887</v>
      </c>
      <c r="H1309" s="17">
        <f t="shared" si="434"/>
        <v>720713.13882947876</v>
      </c>
      <c r="I1309" s="17">
        <f t="shared" si="434"/>
        <v>757726.39544789866</v>
      </c>
      <c r="J1309" s="17">
        <f t="shared" si="434"/>
        <v>831752.90868473856</v>
      </c>
      <c r="K1309" s="17">
        <f t="shared" si="434"/>
        <v>868766.16530315857</v>
      </c>
      <c r="L1309" s="36">
        <f t="shared" si="434"/>
        <v>942792.67853999836</v>
      </c>
    </row>
    <row r="1310" spans="1:12" x14ac:dyDescent="0.25">
      <c r="A1310" s="35"/>
      <c r="B1310" s="17" t="s">
        <v>10</v>
      </c>
      <c r="C1310" s="17">
        <f>('NO TOCAR'!$E$4)*2</f>
        <v>32900</v>
      </c>
      <c r="D1310" s="17">
        <f>('NO TOCAR'!$E$4)*2</f>
        <v>32900</v>
      </c>
      <c r="E1310" s="17">
        <f>('NO TOCAR'!$E$4)*2</f>
        <v>32900</v>
      </c>
      <c r="F1310" s="17">
        <f>('NO TOCAR'!$E$4)*2</f>
        <v>32900</v>
      </c>
      <c r="G1310" s="17">
        <f>('NO TOCAR'!$E$4)*2</f>
        <v>32900</v>
      </c>
      <c r="H1310" s="17">
        <f>('NO TOCAR'!$E$4)*2</f>
        <v>32900</v>
      </c>
      <c r="I1310" s="17">
        <f>('NO TOCAR'!$E$4)*2</f>
        <v>32900</v>
      </c>
      <c r="J1310" s="17">
        <f>('NO TOCAR'!$E$4)*2</f>
        <v>32900</v>
      </c>
      <c r="K1310" s="17">
        <f>('NO TOCAR'!$E$4)*2</f>
        <v>32900</v>
      </c>
      <c r="L1310" s="36">
        <f>('NO TOCAR'!$E$4)*2</f>
        <v>32900</v>
      </c>
    </row>
    <row r="1311" spans="1:12" x14ac:dyDescent="0.25">
      <c r="A1311" s="35"/>
      <c r="B1311" s="17" t="s">
        <v>11</v>
      </c>
      <c r="C1311" s="17">
        <f>('NO TOCAR'!$B$15)*2</f>
        <v>53823.819455999997</v>
      </c>
      <c r="D1311" s="17">
        <f>('NO TOCAR'!$B$15)*2</f>
        <v>53823.819455999997</v>
      </c>
      <c r="E1311" s="17">
        <f>('NO TOCAR'!$B$15)*2</f>
        <v>53823.819455999997</v>
      </c>
      <c r="F1311" s="17">
        <f>('NO TOCAR'!$B$15)*2</f>
        <v>53823.819455999997</v>
      </c>
      <c r="G1311" s="17">
        <f>('NO TOCAR'!$B$15)*2</f>
        <v>53823.819455999997</v>
      </c>
      <c r="H1311" s="17">
        <f>('NO TOCAR'!$B$15)*2</f>
        <v>53823.819455999997</v>
      </c>
      <c r="I1311" s="17">
        <f>('NO TOCAR'!$B$15)*2</f>
        <v>53823.819455999997</v>
      </c>
      <c r="J1311" s="17">
        <f>('NO TOCAR'!$B$15)*2</f>
        <v>53823.819455999997</v>
      </c>
      <c r="K1311" s="17">
        <f>('NO TOCAR'!$B$15)*2</f>
        <v>53823.819455999997</v>
      </c>
      <c r="L1311" s="36">
        <f>('NO TOCAR'!$B$15)*2</f>
        <v>53823.819455999997</v>
      </c>
    </row>
    <row r="1312" spans="1:12" x14ac:dyDescent="0.25">
      <c r="A1312" s="35"/>
      <c r="B1312" s="17" t="s">
        <v>12</v>
      </c>
      <c r="C1312" s="17">
        <f>('NO TOCAR'!$F$4)*2</f>
        <v>12794.44</v>
      </c>
      <c r="D1312" s="17">
        <f>('NO TOCAR'!$F$4)*2</f>
        <v>12794.44</v>
      </c>
      <c r="E1312" s="17">
        <f>('NO TOCAR'!$F$4)*2</f>
        <v>12794.44</v>
      </c>
      <c r="F1312" s="17">
        <f>('NO TOCAR'!$F$4)*2</f>
        <v>12794.44</v>
      </c>
      <c r="G1312" s="17">
        <f>('NO TOCAR'!$F$4)*2</f>
        <v>12794.44</v>
      </c>
      <c r="H1312" s="17">
        <f>('NO TOCAR'!$F$4)*2</f>
        <v>12794.44</v>
      </c>
      <c r="I1312" s="17">
        <f>('NO TOCAR'!$F$4)*2</f>
        <v>12794.44</v>
      </c>
      <c r="J1312" s="17">
        <f>('NO TOCAR'!$F$4)*2</f>
        <v>12794.44</v>
      </c>
      <c r="K1312" s="17">
        <f>('NO TOCAR'!$F$4)*2</f>
        <v>12794.44</v>
      </c>
      <c r="L1312" s="36">
        <f>('NO TOCAR'!$F$4)*2</f>
        <v>12794.44</v>
      </c>
    </row>
    <row r="1313" spans="1:12" x14ac:dyDescent="0.25">
      <c r="A1313" s="35"/>
      <c r="B1313" s="17" t="s">
        <v>13</v>
      </c>
      <c r="C1313" s="17">
        <f>'NO TOCAR'!$B$17*1.4</f>
        <v>184707.1570176</v>
      </c>
      <c r="D1313" s="17">
        <f>'NO TOCAR'!$D$17*1.4</f>
        <v>85761.435916799994</v>
      </c>
      <c r="E1313" s="17">
        <f>'NO TOCAR'!$F$17*1.4</f>
        <v>57011.351846400001</v>
      </c>
      <c r="F1313" s="17"/>
      <c r="G1313" s="17"/>
      <c r="H1313" s="17"/>
      <c r="I1313" s="17"/>
      <c r="J1313" s="17"/>
      <c r="K1313" s="17"/>
      <c r="L1313" s="36"/>
    </row>
    <row r="1314" spans="1:12" x14ac:dyDescent="0.25">
      <c r="A1314" s="35"/>
      <c r="B1314" s="17" t="s">
        <v>14</v>
      </c>
      <c r="C1314" s="17">
        <f>('NO TOCAR'!$E$5)*2</f>
        <v>24500</v>
      </c>
      <c r="D1314" s="17">
        <f>('NO TOCAR'!$E$5)*2</f>
        <v>24500</v>
      </c>
      <c r="E1314" s="17">
        <f>('NO TOCAR'!$E$5)*2</f>
        <v>24500</v>
      </c>
      <c r="F1314" s="17">
        <f>('NO TOCAR'!$E$5)*2</f>
        <v>24500</v>
      </c>
      <c r="G1314" s="17">
        <f>('NO TOCAR'!$E$5)*2</f>
        <v>24500</v>
      </c>
      <c r="H1314" s="17">
        <f>('NO TOCAR'!$E$5)*2</f>
        <v>24500</v>
      </c>
      <c r="I1314" s="17">
        <f>('NO TOCAR'!$E$5)*2</f>
        <v>24500</v>
      </c>
      <c r="J1314" s="17">
        <f>('NO TOCAR'!$E$5)*2</f>
        <v>24500</v>
      </c>
      <c r="K1314" s="17">
        <f>('NO TOCAR'!$E$5)*2</f>
        <v>24500</v>
      </c>
      <c r="L1314" s="36">
        <f>('NO TOCAR'!$E$5)*2</f>
        <v>24500</v>
      </c>
    </row>
    <row r="1315" spans="1:12" x14ac:dyDescent="0.25">
      <c r="A1315" s="35"/>
      <c r="B1315" s="17" t="s">
        <v>15</v>
      </c>
      <c r="C1315" s="17">
        <f>('NO TOCAR'!$B$19)*2</f>
        <v>28858.745708800001</v>
      </c>
      <c r="D1315" s="17">
        <f>('NO TOCAR'!$B$19)*2</f>
        <v>28858.745708800001</v>
      </c>
      <c r="E1315" s="17">
        <f>('NO TOCAR'!$B$19)*2</f>
        <v>28858.745708800001</v>
      </c>
      <c r="F1315" s="17">
        <f>('NO TOCAR'!$B$19)*2</f>
        <v>28858.745708800001</v>
      </c>
      <c r="G1315" s="17">
        <f>('NO TOCAR'!$B$19)*2</f>
        <v>28858.745708800001</v>
      </c>
      <c r="H1315" s="17">
        <f>('NO TOCAR'!$B$19)*2</f>
        <v>28858.745708800001</v>
      </c>
      <c r="I1315" s="17">
        <f>('NO TOCAR'!$B$19)*2</f>
        <v>28858.745708800001</v>
      </c>
      <c r="J1315" s="17">
        <f>('NO TOCAR'!$B$19)*2</f>
        <v>28858.745708800001</v>
      </c>
      <c r="K1315" s="17">
        <f>('NO TOCAR'!$B$19)*2</f>
        <v>28858.745708800001</v>
      </c>
      <c r="L1315" s="36">
        <f>('NO TOCAR'!$B$19)*2</f>
        <v>28858.745708800001</v>
      </c>
    </row>
    <row r="1316" spans="1:12" x14ac:dyDescent="0.25">
      <c r="A1316" s="35"/>
      <c r="B1316" s="17" t="s">
        <v>16</v>
      </c>
      <c r="C1316" s="17">
        <f>('NO TOCAR'!$B$21)*2</f>
        <v>145705.647168</v>
      </c>
      <c r="D1316" s="17">
        <f>('NO TOCAR'!$B$21)*2</f>
        <v>145705.647168</v>
      </c>
      <c r="E1316" s="17">
        <f>('NO TOCAR'!$B$21)*2</f>
        <v>145705.647168</v>
      </c>
      <c r="F1316" s="17">
        <f>('NO TOCAR'!$B$21)*2</f>
        <v>145705.647168</v>
      </c>
      <c r="G1316" s="17">
        <f>('NO TOCAR'!$B$21)*2</f>
        <v>145705.647168</v>
      </c>
      <c r="H1316" s="17">
        <f>('NO TOCAR'!$B$21)*2</f>
        <v>145705.647168</v>
      </c>
      <c r="I1316" s="17">
        <f>('NO TOCAR'!$B$21)*2</f>
        <v>145705.647168</v>
      </c>
      <c r="J1316" s="17">
        <f>('NO TOCAR'!$B$21)*2</f>
        <v>145705.647168</v>
      </c>
      <c r="K1316" s="17">
        <f>('NO TOCAR'!$B$21)*2</f>
        <v>145705.647168</v>
      </c>
      <c r="L1316" s="36">
        <f>('NO TOCAR'!$B$21)*2</f>
        <v>145705.647168</v>
      </c>
    </row>
    <row r="1317" spans="1:12" x14ac:dyDescent="0.25">
      <c r="A1317" s="35"/>
      <c r="B1317" s="33" t="s">
        <v>17</v>
      </c>
      <c r="C1317" s="33">
        <f>SUM(C1305:C1316)</f>
        <v>2358053.8044312261</v>
      </c>
      <c r="D1317" s="33">
        <f t="shared" ref="D1317:L1317" si="435">SUM(D1305:D1316)</f>
        <v>2388654.4814948961</v>
      </c>
      <c r="E1317" s="33">
        <f t="shared" si="435"/>
        <v>2489450.7955889665</v>
      </c>
      <c r="F1317" s="33">
        <f t="shared" si="435"/>
        <v>2561985.8419070356</v>
      </c>
      <c r="G1317" s="33">
        <f t="shared" si="435"/>
        <v>2691532.2400715053</v>
      </c>
      <c r="H1317" s="33">
        <f t="shared" si="435"/>
        <v>2821078.6382359751</v>
      </c>
      <c r="I1317" s="33">
        <f t="shared" si="435"/>
        <v>2950625.0364004448</v>
      </c>
      <c r="J1317" s="33">
        <f t="shared" si="435"/>
        <v>3209717.8327293843</v>
      </c>
      <c r="K1317" s="33">
        <f t="shared" si="435"/>
        <v>3339264.230893855</v>
      </c>
      <c r="L1317" s="40">
        <f t="shared" si="435"/>
        <v>3598357.0272227945</v>
      </c>
    </row>
    <row r="1318" spans="1:12" x14ac:dyDescent="0.25">
      <c r="A1318" s="35"/>
      <c r="B1318" s="17" t="s">
        <v>18</v>
      </c>
      <c r="C1318" s="17">
        <f>(C1313+C1312+C1311+C1310+C1309+C1308+C1307+C1306+C1305)*21%</f>
        <v>453387.77642642963</v>
      </c>
      <c r="D1318" s="17">
        <f t="shared" ref="D1318:L1318" si="436">(D1313+D1312+D1311+D1310+D1309+D1308+D1307+D1306+D1305)*21%</f>
        <v>459813.91860980034</v>
      </c>
      <c r="E1318" s="17">
        <f t="shared" si="436"/>
        <v>480981.14456955489</v>
      </c>
      <c r="F1318" s="17">
        <f t="shared" si="436"/>
        <v>496213.50429634959</v>
      </c>
      <c r="G1318" s="17">
        <f t="shared" si="436"/>
        <v>523418.24791088828</v>
      </c>
      <c r="H1318" s="17">
        <f t="shared" si="436"/>
        <v>550622.99152542686</v>
      </c>
      <c r="I1318" s="17">
        <f t="shared" si="436"/>
        <v>577827.73513996555</v>
      </c>
      <c r="J1318" s="17">
        <f t="shared" si="436"/>
        <v>632237.22236904281</v>
      </c>
      <c r="K1318" s="17">
        <f t="shared" si="436"/>
        <v>659441.96598358161</v>
      </c>
      <c r="L1318" s="36">
        <f t="shared" si="436"/>
        <v>713851.45321265876</v>
      </c>
    </row>
    <row r="1319" spans="1:12" x14ac:dyDescent="0.25">
      <c r="A1319" s="35"/>
      <c r="B1319" s="17" t="s">
        <v>19</v>
      </c>
      <c r="C1319" s="17">
        <f>(C1313+C1312+C1311+C1310+C1309+C1308+C1307+C1306+C1305)*7%</f>
        <v>151129.25880880989</v>
      </c>
      <c r="D1319" s="17">
        <f t="shared" ref="D1319:L1319" si="437">(D1313+D1312+D1311+D1310+D1309+D1308+D1307+D1306+D1305)*7%</f>
        <v>153271.30620326681</v>
      </c>
      <c r="E1319" s="17">
        <f t="shared" si="437"/>
        <v>160327.04818985166</v>
      </c>
      <c r="F1319" s="17">
        <f t="shared" si="437"/>
        <v>165404.50143211655</v>
      </c>
      <c r="G1319" s="17">
        <f t="shared" si="437"/>
        <v>174472.74930362945</v>
      </c>
      <c r="H1319" s="17">
        <f t="shared" si="437"/>
        <v>183540.99717514231</v>
      </c>
      <c r="I1319" s="17">
        <f t="shared" si="437"/>
        <v>192609.24504665521</v>
      </c>
      <c r="J1319" s="17">
        <f t="shared" si="437"/>
        <v>210745.74078968097</v>
      </c>
      <c r="K1319" s="17">
        <f t="shared" si="437"/>
        <v>219813.9886611939</v>
      </c>
      <c r="L1319" s="36">
        <f t="shared" si="437"/>
        <v>237950.48440421963</v>
      </c>
    </row>
    <row r="1320" spans="1:12" x14ac:dyDescent="0.25">
      <c r="A1320" s="35"/>
      <c r="B1320" s="17" t="s">
        <v>20</v>
      </c>
      <c r="C1320" s="17">
        <f>'NO TOCAR'!$B$22</f>
        <v>1429.82</v>
      </c>
      <c r="D1320" s="17">
        <f>'NO TOCAR'!$B$22</f>
        <v>1429.82</v>
      </c>
      <c r="E1320" s="17">
        <f>'NO TOCAR'!$B$22</f>
        <v>1429.82</v>
      </c>
      <c r="F1320" s="17">
        <f>'NO TOCAR'!$B$22</f>
        <v>1429.82</v>
      </c>
      <c r="G1320" s="17">
        <f>'NO TOCAR'!$B$22</f>
        <v>1429.82</v>
      </c>
      <c r="H1320" s="17">
        <f>'NO TOCAR'!$B$22</f>
        <v>1429.82</v>
      </c>
      <c r="I1320" s="17">
        <f>'NO TOCAR'!$B$22</f>
        <v>1429.82</v>
      </c>
      <c r="J1320" s="17">
        <f>'NO TOCAR'!$B$22</f>
        <v>1429.82</v>
      </c>
      <c r="K1320" s="17">
        <f>'NO TOCAR'!$B$22</f>
        <v>1429.82</v>
      </c>
      <c r="L1320" s="36">
        <f>'NO TOCAR'!$B$22</f>
        <v>1429.82</v>
      </c>
    </row>
    <row r="1321" spans="1:12" x14ac:dyDescent="0.25">
      <c r="A1321" s="35"/>
      <c r="B1321" s="17" t="s">
        <v>220</v>
      </c>
      <c r="C1321" s="17">
        <f>(C1305+C1306+C1307+C1308+C1309+C1310+C1311+C1312+C1313)*1%</f>
        <v>21589.894115544266</v>
      </c>
      <c r="D1321" s="17">
        <f t="shared" ref="D1321:L1321" si="438">(D1305+D1306+D1307+D1308+D1309+D1310+D1311+D1312+D1313)*1%</f>
        <v>21895.900886180963</v>
      </c>
      <c r="E1321" s="17">
        <f t="shared" si="438"/>
        <v>22903.864027121668</v>
      </c>
      <c r="F1321" s="17">
        <f t="shared" si="438"/>
        <v>23629.214490302358</v>
      </c>
      <c r="G1321" s="17">
        <f t="shared" si="438"/>
        <v>24924.678471947056</v>
      </c>
      <c r="H1321" s="17">
        <f t="shared" si="438"/>
        <v>26220.142453591754</v>
      </c>
      <c r="I1321" s="17">
        <f t="shared" si="438"/>
        <v>27515.606435236452</v>
      </c>
      <c r="J1321" s="17">
        <f t="shared" si="438"/>
        <v>30106.534398525848</v>
      </c>
      <c r="K1321" s="17">
        <f t="shared" si="438"/>
        <v>31401.998380170549</v>
      </c>
      <c r="L1321" s="17">
        <f t="shared" si="438"/>
        <v>33992.926343459942</v>
      </c>
    </row>
    <row r="1322" spans="1:12" x14ac:dyDescent="0.25">
      <c r="A1322" s="35"/>
      <c r="B1322" s="33" t="s">
        <v>22</v>
      </c>
      <c r="C1322" s="33">
        <f>SUM(C1318:C1321)</f>
        <v>627536.74935078376</v>
      </c>
      <c r="D1322" s="33">
        <f t="shared" ref="D1322:L1322" si="439">SUM(D1318:D1321)</f>
        <v>636410.945699248</v>
      </c>
      <c r="E1322" s="33">
        <f t="shared" si="439"/>
        <v>665641.87678652816</v>
      </c>
      <c r="F1322" s="33">
        <f t="shared" si="439"/>
        <v>686677.04021876852</v>
      </c>
      <c r="G1322" s="33">
        <f t="shared" si="439"/>
        <v>724245.49568646483</v>
      </c>
      <c r="H1322" s="33">
        <f t="shared" si="439"/>
        <v>761813.9511541609</v>
      </c>
      <c r="I1322" s="33">
        <f t="shared" si="439"/>
        <v>799382.40662185708</v>
      </c>
      <c r="J1322" s="33">
        <f t="shared" si="439"/>
        <v>874519.31755724957</v>
      </c>
      <c r="K1322" s="33">
        <f t="shared" si="439"/>
        <v>912087.77302494599</v>
      </c>
      <c r="L1322" s="33">
        <f t="shared" si="439"/>
        <v>987224.68396033836</v>
      </c>
    </row>
    <row r="1323" spans="1:12" x14ac:dyDescent="0.25">
      <c r="A1323" s="35"/>
      <c r="B1323" s="50" t="s">
        <v>21</v>
      </c>
      <c r="C1323" s="50">
        <f>C1317-C1322</f>
        <v>1730517.0550804422</v>
      </c>
      <c r="D1323" s="50">
        <f t="shared" ref="D1323:L1323" si="440">D1317-D1322</f>
        <v>1752243.5357956481</v>
      </c>
      <c r="E1323" s="50">
        <f t="shared" si="440"/>
        <v>1823808.9188024383</v>
      </c>
      <c r="F1323" s="50">
        <f t="shared" si="440"/>
        <v>1875308.8016882669</v>
      </c>
      <c r="G1323" s="50">
        <f t="shared" si="440"/>
        <v>1967286.7443850404</v>
      </c>
      <c r="H1323" s="50">
        <f t="shared" si="440"/>
        <v>2059264.6870818143</v>
      </c>
      <c r="I1323" s="50">
        <f t="shared" si="440"/>
        <v>2151242.6297785877</v>
      </c>
      <c r="J1323" s="50">
        <f t="shared" si="440"/>
        <v>2335198.5151721346</v>
      </c>
      <c r="K1323" s="50">
        <f t="shared" si="440"/>
        <v>2427176.457868909</v>
      </c>
      <c r="L1323" s="51">
        <f t="shared" si="440"/>
        <v>2611132.3432624564</v>
      </c>
    </row>
    <row r="1324" spans="1:12" x14ac:dyDescent="0.25">
      <c r="A1324" s="35"/>
      <c r="B1324" s="17"/>
      <c r="C1324" s="17"/>
      <c r="D1324" s="17"/>
      <c r="E1324" s="17"/>
      <c r="F1324" s="17"/>
      <c r="G1324" s="17"/>
      <c r="H1324" s="17"/>
      <c r="I1324" s="17"/>
      <c r="J1324" s="17"/>
      <c r="K1324" s="17"/>
      <c r="L1324" s="36"/>
    </row>
    <row r="1325" spans="1:12" x14ac:dyDescent="0.25">
      <c r="A1325" s="35"/>
      <c r="B1325" s="28" t="s">
        <v>0</v>
      </c>
      <c r="C1325" s="29">
        <v>2098.7399999999998</v>
      </c>
      <c r="D1325" s="17"/>
      <c r="E1325" s="17"/>
      <c r="F1325" s="17"/>
      <c r="G1325" s="17"/>
      <c r="H1325" s="17"/>
      <c r="I1325" s="17"/>
      <c r="J1325" s="17"/>
      <c r="K1325" s="17"/>
      <c r="L1325" s="36"/>
    </row>
    <row r="1326" spans="1:12" x14ac:dyDescent="0.25">
      <c r="A1326" s="37" t="s">
        <v>147</v>
      </c>
      <c r="B1326" s="30" t="s">
        <v>189</v>
      </c>
      <c r="C1326" s="30" t="s">
        <v>190</v>
      </c>
      <c r="D1326" s="30" t="s">
        <v>196</v>
      </c>
      <c r="E1326" s="30" t="s">
        <v>197</v>
      </c>
      <c r="F1326" s="30" t="s">
        <v>198</v>
      </c>
      <c r="G1326" s="17"/>
      <c r="H1326" s="17"/>
      <c r="I1326" s="17"/>
      <c r="J1326" s="17"/>
      <c r="K1326" s="17"/>
      <c r="L1326" s="36"/>
    </row>
    <row r="1327" spans="1:12" x14ac:dyDescent="0.25">
      <c r="A1327" s="37" t="s">
        <v>1</v>
      </c>
      <c r="B1327" s="30">
        <v>35</v>
      </c>
      <c r="C1327" s="30">
        <v>35</v>
      </c>
      <c r="D1327" s="30">
        <v>35</v>
      </c>
      <c r="E1327" s="30">
        <v>35</v>
      </c>
      <c r="F1327" s="30">
        <v>35</v>
      </c>
      <c r="G1327" s="17"/>
      <c r="H1327" s="17"/>
      <c r="I1327" s="17"/>
      <c r="J1327" s="17"/>
      <c r="K1327" s="17"/>
      <c r="L1327" s="36"/>
    </row>
    <row r="1328" spans="1:12" x14ac:dyDescent="0.25">
      <c r="A1328" s="35"/>
      <c r="B1328" s="17"/>
      <c r="C1328" s="17"/>
      <c r="D1328" s="17"/>
      <c r="E1328" s="17"/>
      <c r="F1328" s="17"/>
      <c r="G1328" s="17"/>
      <c r="H1328" s="17"/>
      <c r="I1328" s="17"/>
      <c r="J1328" s="17"/>
      <c r="K1328" s="17"/>
      <c r="L1328" s="36"/>
    </row>
    <row r="1329" spans="1:12" x14ac:dyDescent="0.25">
      <c r="A1329" s="35"/>
      <c r="B1329" s="28" t="s">
        <v>3</v>
      </c>
      <c r="C1329" s="17">
        <v>4</v>
      </c>
      <c r="D1329" s="17">
        <v>6</v>
      </c>
      <c r="E1329" s="17">
        <v>9</v>
      </c>
      <c r="F1329" s="17">
        <v>11</v>
      </c>
      <c r="G1329" s="17">
        <v>14</v>
      </c>
      <c r="H1329" s="17">
        <v>16</v>
      </c>
      <c r="I1329" s="17">
        <v>19</v>
      </c>
      <c r="J1329" s="17">
        <v>21</v>
      </c>
      <c r="K1329" s="17">
        <v>23</v>
      </c>
      <c r="L1329" s="36" t="s">
        <v>4</v>
      </c>
    </row>
    <row r="1330" spans="1:12" x14ac:dyDescent="0.25">
      <c r="A1330" s="35" t="s">
        <v>54</v>
      </c>
      <c r="B1330" s="28" t="s">
        <v>2</v>
      </c>
      <c r="C1330" s="31">
        <v>0.2</v>
      </c>
      <c r="D1330" s="31">
        <v>0.3</v>
      </c>
      <c r="E1330" s="31">
        <v>0.4</v>
      </c>
      <c r="F1330" s="31">
        <v>0.5</v>
      </c>
      <c r="G1330" s="31">
        <v>0.6</v>
      </c>
      <c r="H1330" s="31">
        <v>0.7</v>
      </c>
      <c r="I1330" s="31">
        <v>0.8</v>
      </c>
      <c r="J1330" s="31">
        <v>1</v>
      </c>
      <c r="K1330" s="31">
        <v>1.1000000000000001</v>
      </c>
      <c r="L1330" s="39">
        <v>1.3</v>
      </c>
    </row>
    <row r="1331" spans="1:12" ht="18.75" x14ac:dyDescent="0.3">
      <c r="A1331" s="35"/>
      <c r="B1331" s="28" t="s">
        <v>7</v>
      </c>
      <c r="C1331" s="31">
        <v>0.1</v>
      </c>
      <c r="D1331" s="32">
        <v>0.2</v>
      </c>
      <c r="E1331" s="31">
        <v>0.4</v>
      </c>
      <c r="F1331" s="31">
        <v>0.8</v>
      </c>
      <c r="G1331" s="31"/>
      <c r="H1331" s="31"/>
      <c r="I1331" s="31"/>
      <c r="J1331" s="31"/>
      <c r="K1331" s="31"/>
      <c r="L1331" s="39"/>
    </row>
    <row r="1332" spans="1:12" x14ac:dyDescent="0.25">
      <c r="A1332" s="35" t="s">
        <v>191</v>
      </c>
      <c r="B1332" s="17" t="s">
        <v>5</v>
      </c>
      <c r="C1332" s="17">
        <f>('NO TOCAR'!$B$9*$C$1325)</f>
        <v>774013.63670849835</v>
      </c>
      <c r="D1332" s="17">
        <f>('NO TOCAR'!$B$9*$C$1325)</f>
        <v>774013.63670849835</v>
      </c>
      <c r="E1332" s="17">
        <f>('NO TOCAR'!$B$9*$C$1325)</f>
        <v>774013.63670849835</v>
      </c>
      <c r="F1332" s="17">
        <f>('NO TOCAR'!$B$9*$C$1325)</f>
        <v>774013.63670849835</v>
      </c>
      <c r="G1332" s="17">
        <f>('NO TOCAR'!$B$9*$C$1325)</f>
        <v>774013.63670849835</v>
      </c>
      <c r="H1332" s="17">
        <f>('NO TOCAR'!$B$9*$C$1325)</f>
        <v>774013.63670849835</v>
      </c>
      <c r="I1332" s="17">
        <f>('NO TOCAR'!$B$9*$C$1325)</f>
        <v>774013.63670849835</v>
      </c>
      <c r="J1332" s="17">
        <f>('NO TOCAR'!$B$9*$C$1325)</f>
        <v>774013.63670849835</v>
      </c>
      <c r="K1332" s="17">
        <f>('NO TOCAR'!$B$9*$C$1325)</f>
        <v>774013.63670849835</v>
      </c>
      <c r="L1332" s="36">
        <f>('NO TOCAR'!$B$9*$C$1325)</f>
        <v>774013.63670849835</v>
      </c>
    </row>
    <row r="1333" spans="1:12" x14ac:dyDescent="0.25">
      <c r="A1333" s="35" t="s">
        <v>192</v>
      </c>
      <c r="B1333" s="17" t="s">
        <v>6</v>
      </c>
      <c r="C1333" s="17">
        <f>C1332*C1330</f>
        <v>154802.72734169968</v>
      </c>
      <c r="D1333" s="17">
        <f>D1332*D1330</f>
        <v>232204.0910125495</v>
      </c>
      <c r="E1333" s="17">
        <f t="shared" ref="E1333:L1333" si="441">E1332*E1330</f>
        <v>309605.45468339935</v>
      </c>
      <c r="F1333" s="17">
        <f t="shared" si="441"/>
        <v>387006.81835424918</v>
      </c>
      <c r="G1333" s="17">
        <f t="shared" si="441"/>
        <v>464408.182025099</v>
      </c>
      <c r="H1333" s="17">
        <f t="shared" si="441"/>
        <v>541809.54569594876</v>
      </c>
      <c r="I1333" s="17">
        <f t="shared" si="441"/>
        <v>619210.9093667987</v>
      </c>
      <c r="J1333" s="17">
        <f t="shared" si="441"/>
        <v>774013.63670849835</v>
      </c>
      <c r="K1333" s="17">
        <f t="shared" si="441"/>
        <v>851415.00037934829</v>
      </c>
      <c r="L1333" s="36">
        <f t="shared" si="441"/>
        <v>1006217.7277210479</v>
      </c>
    </row>
    <row r="1334" spans="1:12" x14ac:dyDescent="0.25">
      <c r="A1334" s="35" t="s">
        <v>193</v>
      </c>
      <c r="B1334" s="17" t="s">
        <v>7</v>
      </c>
      <c r="C1334" s="17">
        <f>C1332*$D$575</f>
        <v>154802.72734169968</v>
      </c>
      <c r="D1334" s="17">
        <f t="shared" ref="D1334:L1334" si="442">D1332*$D$575</f>
        <v>154802.72734169968</v>
      </c>
      <c r="E1334" s="17">
        <f t="shared" si="442"/>
        <v>154802.72734169968</v>
      </c>
      <c r="F1334" s="17">
        <f t="shared" si="442"/>
        <v>154802.72734169968</v>
      </c>
      <c r="G1334" s="17">
        <f t="shared" si="442"/>
        <v>154802.72734169968</v>
      </c>
      <c r="H1334" s="17">
        <f t="shared" si="442"/>
        <v>154802.72734169968</v>
      </c>
      <c r="I1334" s="17">
        <f t="shared" si="442"/>
        <v>154802.72734169968</v>
      </c>
      <c r="J1334" s="17">
        <f t="shared" si="442"/>
        <v>154802.72734169968</v>
      </c>
      <c r="K1334" s="17">
        <f t="shared" si="442"/>
        <v>154802.72734169968</v>
      </c>
      <c r="L1334" s="36">
        <f t="shared" si="442"/>
        <v>154802.72734169968</v>
      </c>
    </row>
    <row r="1335" spans="1:12" x14ac:dyDescent="0.25">
      <c r="A1335" s="35" t="s">
        <v>194</v>
      </c>
      <c r="B1335" s="17" t="s">
        <v>8</v>
      </c>
      <c r="C1335" s="17">
        <f>'NO TOCAR'!$D$11</f>
        <v>332899.41162239999</v>
      </c>
      <c r="D1335" s="17">
        <f>C1335+'NO TOCAR'!$E$13</f>
        <v>348031.18949759996</v>
      </c>
      <c r="E1335" s="17">
        <f>D1335+'NO TOCAR'!$E$13</f>
        <v>363162.96737279993</v>
      </c>
      <c r="F1335" s="17">
        <f>E1335+'NO TOCAR'!$E$13</f>
        <v>378294.7452479999</v>
      </c>
      <c r="G1335" s="17">
        <f>F1335+'NO TOCAR'!$E$13</f>
        <v>393426.52312319988</v>
      </c>
      <c r="H1335" s="17">
        <f>G1335+'NO TOCAR'!$E$13</f>
        <v>408558.30099839985</v>
      </c>
      <c r="I1335" s="17">
        <f>H1335+'NO TOCAR'!$E$13</f>
        <v>423690.07887359982</v>
      </c>
      <c r="J1335" s="17">
        <f>I1335+'NO TOCAR'!$E$13+'NO TOCAR'!$E$13</f>
        <v>453953.63462399977</v>
      </c>
      <c r="K1335" s="17">
        <f>J1335+'NO TOCAR'!$E$13</f>
        <v>469085.41249919974</v>
      </c>
      <c r="L1335" s="17">
        <f>K1335+'NO TOCAR'!$E$13+'NO TOCAR'!$E$13</f>
        <v>499348.96824959968</v>
      </c>
    </row>
    <row r="1336" spans="1:12" x14ac:dyDescent="0.25">
      <c r="A1336" s="35" t="s">
        <v>195</v>
      </c>
      <c r="B1336" s="17" t="s">
        <v>9</v>
      </c>
      <c r="C1336" s="17">
        <f>(C1335+C1334+C1333+C1332)*$E$8</f>
        <v>566607.4012057191</v>
      </c>
      <c r="D1336" s="17">
        <f t="shared" ref="D1336:L1336" si="443">(D1335+D1334+D1333+D1332)*$E$8</f>
        <v>603620.65782413899</v>
      </c>
      <c r="E1336" s="17">
        <f t="shared" si="443"/>
        <v>640633.91444255901</v>
      </c>
      <c r="F1336" s="17">
        <f t="shared" si="443"/>
        <v>677647.1710609789</v>
      </c>
      <c r="G1336" s="17">
        <f t="shared" si="443"/>
        <v>714660.42767939891</v>
      </c>
      <c r="H1336" s="17">
        <f t="shared" si="443"/>
        <v>751673.68429781869</v>
      </c>
      <c r="I1336" s="17">
        <f t="shared" si="443"/>
        <v>788686.94091623882</v>
      </c>
      <c r="J1336" s="17">
        <f t="shared" si="443"/>
        <v>862713.45415307849</v>
      </c>
      <c r="K1336" s="17">
        <f t="shared" si="443"/>
        <v>899726.7107714985</v>
      </c>
      <c r="L1336" s="36">
        <f t="shared" si="443"/>
        <v>973753.22400833841</v>
      </c>
    </row>
    <row r="1337" spans="1:12" x14ac:dyDescent="0.25">
      <c r="A1337" s="35"/>
      <c r="B1337" s="17" t="s">
        <v>10</v>
      </c>
      <c r="C1337" s="17">
        <f>('NO TOCAR'!$E$4)*2</f>
        <v>32900</v>
      </c>
      <c r="D1337" s="17">
        <f>('NO TOCAR'!$E$4)*2</f>
        <v>32900</v>
      </c>
      <c r="E1337" s="17">
        <f>('NO TOCAR'!$E$4)*2</f>
        <v>32900</v>
      </c>
      <c r="F1337" s="17">
        <f>('NO TOCAR'!$E$4)*2</f>
        <v>32900</v>
      </c>
      <c r="G1337" s="17">
        <f>('NO TOCAR'!$E$4)*2</f>
        <v>32900</v>
      </c>
      <c r="H1337" s="17">
        <f>('NO TOCAR'!$E$4)*2</f>
        <v>32900</v>
      </c>
      <c r="I1337" s="17">
        <f>('NO TOCAR'!$E$4)*2</f>
        <v>32900</v>
      </c>
      <c r="J1337" s="17">
        <f>('NO TOCAR'!$E$4)*2</f>
        <v>32900</v>
      </c>
      <c r="K1337" s="17">
        <f>('NO TOCAR'!$E$4)*2</f>
        <v>32900</v>
      </c>
      <c r="L1337" s="36">
        <f>('NO TOCAR'!$E$4)*2</f>
        <v>32900</v>
      </c>
    </row>
    <row r="1338" spans="1:12" x14ac:dyDescent="0.25">
      <c r="A1338" s="35"/>
      <c r="B1338" s="17" t="s">
        <v>11</v>
      </c>
      <c r="C1338" s="17">
        <f>('NO TOCAR'!$B$15)*2</f>
        <v>53823.819455999997</v>
      </c>
      <c r="D1338" s="17">
        <f>('NO TOCAR'!$B$15)*2</f>
        <v>53823.819455999997</v>
      </c>
      <c r="E1338" s="17">
        <f>('NO TOCAR'!$B$15)*2</f>
        <v>53823.819455999997</v>
      </c>
      <c r="F1338" s="17">
        <f>('NO TOCAR'!$B$15)*2</f>
        <v>53823.819455999997</v>
      </c>
      <c r="G1338" s="17">
        <f>('NO TOCAR'!$B$15)*2</f>
        <v>53823.819455999997</v>
      </c>
      <c r="H1338" s="17">
        <f>('NO TOCAR'!$B$15)*2</f>
        <v>53823.819455999997</v>
      </c>
      <c r="I1338" s="17">
        <f>('NO TOCAR'!$B$15)*2</f>
        <v>53823.819455999997</v>
      </c>
      <c r="J1338" s="17">
        <f>('NO TOCAR'!$B$15)*2</f>
        <v>53823.819455999997</v>
      </c>
      <c r="K1338" s="17">
        <f>('NO TOCAR'!$B$15)*2</f>
        <v>53823.819455999997</v>
      </c>
      <c r="L1338" s="36">
        <f>('NO TOCAR'!$B$15)*2</f>
        <v>53823.819455999997</v>
      </c>
    </row>
    <row r="1339" spans="1:12" x14ac:dyDescent="0.25">
      <c r="A1339" s="35"/>
      <c r="B1339" s="17" t="s">
        <v>12</v>
      </c>
      <c r="C1339" s="17">
        <f>('NO TOCAR'!$F$4)*2</f>
        <v>12794.44</v>
      </c>
      <c r="D1339" s="17">
        <f>('NO TOCAR'!$F$4)*2</f>
        <v>12794.44</v>
      </c>
      <c r="E1339" s="17">
        <f>('NO TOCAR'!$F$4)*2</f>
        <v>12794.44</v>
      </c>
      <c r="F1339" s="17">
        <f>('NO TOCAR'!$F$4)*2</f>
        <v>12794.44</v>
      </c>
      <c r="G1339" s="17">
        <f>('NO TOCAR'!$F$4)*2</f>
        <v>12794.44</v>
      </c>
      <c r="H1339" s="17">
        <f>('NO TOCAR'!$F$4)*2</f>
        <v>12794.44</v>
      </c>
      <c r="I1339" s="17">
        <f>('NO TOCAR'!$F$4)*2</f>
        <v>12794.44</v>
      </c>
      <c r="J1339" s="17">
        <f>('NO TOCAR'!$F$4)*2</f>
        <v>12794.44</v>
      </c>
      <c r="K1339" s="17">
        <f>('NO TOCAR'!$F$4)*2</f>
        <v>12794.44</v>
      </c>
      <c r="L1339" s="36">
        <f>('NO TOCAR'!$F$4)*2</f>
        <v>12794.44</v>
      </c>
    </row>
    <row r="1340" spans="1:12" x14ac:dyDescent="0.25">
      <c r="A1340" s="35"/>
      <c r="B1340" s="17" t="s">
        <v>13</v>
      </c>
      <c r="C1340" s="17">
        <f>'NO TOCAR'!$B$17*1.4</f>
        <v>184707.1570176</v>
      </c>
      <c r="D1340" s="17">
        <f>'NO TOCAR'!$D$17*1.4</f>
        <v>85761.435916799994</v>
      </c>
      <c r="E1340" s="17">
        <f>'NO TOCAR'!$F$17*1.4</f>
        <v>57011.351846400001</v>
      </c>
      <c r="F1340" s="17"/>
      <c r="G1340" s="17"/>
      <c r="H1340" s="17"/>
      <c r="I1340" s="17"/>
      <c r="J1340" s="17"/>
      <c r="K1340" s="17"/>
      <c r="L1340" s="36"/>
    </row>
    <row r="1341" spans="1:12" x14ac:dyDescent="0.25">
      <c r="A1341" s="35"/>
      <c r="B1341" s="17" t="s">
        <v>14</v>
      </c>
      <c r="C1341" s="17">
        <f>('NO TOCAR'!$E$5)*2</f>
        <v>24500</v>
      </c>
      <c r="D1341" s="17">
        <f>('NO TOCAR'!$E$5)*2</f>
        <v>24500</v>
      </c>
      <c r="E1341" s="17">
        <f>('NO TOCAR'!$E$5)*2</f>
        <v>24500</v>
      </c>
      <c r="F1341" s="17">
        <f>('NO TOCAR'!$E$5)*2</f>
        <v>24500</v>
      </c>
      <c r="G1341" s="17">
        <f>('NO TOCAR'!$E$5)*2</f>
        <v>24500</v>
      </c>
      <c r="H1341" s="17">
        <f>('NO TOCAR'!$E$5)*2</f>
        <v>24500</v>
      </c>
      <c r="I1341" s="17">
        <f>('NO TOCAR'!$E$5)*2</f>
        <v>24500</v>
      </c>
      <c r="J1341" s="17">
        <f>('NO TOCAR'!$E$5)*2</f>
        <v>24500</v>
      </c>
      <c r="K1341" s="17">
        <f>('NO TOCAR'!$E$5)*2</f>
        <v>24500</v>
      </c>
      <c r="L1341" s="36">
        <f>('NO TOCAR'!$E$5)*2</f>
        <v>24500</v>
      </c>
    </row>
    <row r="1342" spans="1:12" x14ac:dyDescent="0.25">
      <c r="A1342" s="35"/>
      <c r="B1342" s="17" t="s">
        <v>15</v>
      </c>
      <c r="C1342" s="17">
        <f>('NO TOCAR'!$B$19)*2</f>
        <v>28858.745708800001</v>
      </c>
      <c r="D1342" s="17">
        <f>('NO TOCAR'!$B$19)*2</f>
        <v>28858.745708800001</v>
      </c>
      <c r="E1342" s="17">
        <f>('NO TOCAR'!$B$19)*2</f>
        <v>28858.745708800001</v>
      </c>
      <c r="F1342" s="17">
        <f>('NO TOCAR'!$B$19)*2</f>
        <v>28858.745708800001</v>
      </c>
      <c r="G1342" s="17">
        <f>('NO TOCAR'!$B$19)*2</f>
        <v>28858.745708800001</v>
      </c>
      <c r="H1342" s="17">
        <f>('NO TOCAR'!$B$19)*2</f>
        <v>28858.745708800001</v>
      </c>
      <c r="I1342" s="17">
        <f>('NO TOCAR'!$B$19)*2</f>
        <v>28858.745708800001</v>
      </c>
      <c r="J1342" s="17">
        <f>('NO TOCAR'!$B$19)*2</f>
        <v>28858.745708800001</v>
      </c>
      <c r="K1342" s="17">
        <f>('NO TOCAR'!$B$19)*2</f>
        <v>28858.745708800001</v>
      </c>
      <c r="L1342" s="36">
        <f>('NO TOCAR'!$B$19)*2</f>
        <v>28858.745708800001</v>
      </c>
    </row>
    <row r="1343" spans="1:12" x14ac:dyDescent="0.25">
      <c r="A1343" s="35"/>
      <c r="B1343" s="17" t="s">
        <v>16</v>
      </c>
      <c r="C1343" s="17">
        <f>('NO TOCAR'!$B$21)*2</f>
        <v>145705.647168</v>
      </c>
      <c r="D1343" s="17">
        <f>('NO TOCAR'!$B$21)*2</f>
        <v>145705.647168</v>
      </c>
      <c r="E1343" s="17">
        <f>('NO TOCAR'!$B$21)*2</f>
        <v>145705.647168</v>
      </c>
      <c r="F1343" s="17">
        <f>('NO TOCAR'!$B$21)*2</f>
        <v>145705.647168</v>
      </c>
      <c r="G1343" s="17">
        <f>('NO TOCAR'!$B$21)*2</f>
        <v>145705.647168</v>
      </c>
      <c r="H1343" s="17">
        <f>('NO TOCAR'!$B$21)*2</f>
        <v>145705.647168</v>
      </c>
      <c r="I1343" s="17">
        <f>('NO TOCAR'!$B$21)*2</f>
        <v>145705.647168</v>
      </c>
      <c r="J1343" s="17">
        <f>('NO TOCAR'!$B$21)*2</f>
        <v>145705.647168</v>
      </c>
      <c r="K1343" s="17">
        <f>('NO TOCAR'!$B$21)*2</f>
        <v>145705.647168</v>
      </c>
      <c r="L1343" s="36">
        <f>('NO TOCAR'!$B$21)*2</f>
        <v>145705.647168</v>
      </c>
    </row>
    <row r="1344" spans="1:12" x14ac:dyDescent="0.25">
      <c r="A1344" s="35"/>
      <c r="B1344" s="33" t="s">
        <v>17</v>
      </c>
      <c r="C1344" s="33">
        <f>SUM(C1332:C1343)</f>
        <v>2466415.713570416</v>
      </c>
      <c r="D1344" s="33">
        <f t="shared" ref="D1344:L1344" si="444">SUM(D1332:D1343)</f>
        <v>2497016.390634086</v>
      </c>
      <c r="E1344" s="33">
        <f t="shared" si="444"/>
        <v>2597812.7047281563</v>
      </c>
      <c r="F1344" s="33">
        <f t="shared" si="444"/>
        <v>2670347.7510462254</v>
      </c>
      <c r="G1344" s="33">
        <f t="shared" si="444"/>
        <v>2799894.1492106952</v>
      </c>
      <c r="H1344" s="33">
        <f t="shared" si="444"/>
        <v>2929440.5473751649</v>
      </c>
      <c r="I1344" s="33">
        <f t="shared" si="444"/>
        <v>3058986.9455396347</v>
      </c>
      <c r="J1344" s="33">
        <f t="shared" si="444"/>
        <v>3318079.7418685742</v>
      </c>
      <c r="K1344" s="33">
        <f t="shared" si="444"/>
        <v>3447626.1400330439</v>
      </c>
      <c r="L1344" s="40">
        <f t="shared" si="444"/>
        <v>3706718.9363619834</v>
      </c>
    </row>
    <row r="1345" spans="1:12" x14ac:dyDescent="0.25">
      <c r="A1345" s="35"/>
      <c r="B1345" s="17" t="s">
        <v>18</v>
      </c>
      <c r="C1345" s="17">
        <f>(C1340+C1339+C1338+C1337+C1336+C1335+C1334+C1333+C1332)*21%</f>
        <v>476143.7773456595</v>
      </c>
      <c r="D1345" s="17">
        <f t="shared" ref="D1345:L1345" si="445">(D1340+D1339+D1338+D1337+D1336+D1335+D1334+D1333+D1332)*21%</f>
        <v>482569.9195290301</v>
      </c>
      <c r="E1345" s="17">
        <f t="shared" si="445"/>
        <v>503737.14548878476</v>
      </c>
      <c r="F1345" s="17">
        <f t="shared" si="445"/>
        <v>518969.50521557947</v>
      </c>
      <c r="G1345" s="17">
        <f t="shared" si="445"/>
        <v>546174.24883011798</v>
      </c>
      <c r="H1345" s="17">
        <f t="shared" si="445"/>
        <v>573378.99244465667</v>
      </c>
      <c r="I1345" s="17">
        <f t="shared" si="445"/>
        <v>600583.73605919548</v>
      </c>
      <c r="J1345" s="17">
        <f t="shared" si="445"/>
        <v>654993.22328827262</v>
      </c>
      <c r="K1345" s="17">
        <f t="shared" si="445"/>
        <v>682197.96690281131</v>
      </c>
      <c r="L1345" s="36">
        <f t="shared" si="445"/>
        <v>736607.45413188869</v>
      </c>
    </row>
    <row r="1346" spans="1:12" x14ac:dyDescent="0.25">
      <c r="A1346" s="35"/>
      <c r="B1346" s="17" t="s">
        <v>19</v>
      </c>
      <c r="C1346" s="17">
        <f>(C1340+C1339+C1338+C1337+C1336+C1335+C1334+C1333+C1332)*7%</f>
        <v>158714.59244855319</v>
      </c>
      <c r="D1346" s="17">
        <f t="shared" ref="D1346:L1346" si="446">(D1340+D1339+D1338+D1337+D1336+D1335+D1334+D1333+D1332)*7%</f>
        <v>160856.63984301005</v>
      </c>
      <c r="E1346" s="17">
        <f t="shared" si="446"/>
        <v>167912.38182959496</v>
      </c>
      <c r="F1346" s="17">
        <f t="shared" si="446"/>
        <v>172989.83507185985</v>
      </c>
      <c r="G1346" s="17">
        <f t="shared" si="446"/>
        <v>182058.08294337269</v>
      </c>
      <c r="H1346" s="17">
        <f t="shared" si="446"/>
        <v>191126.33081488559</v>
      </c>
      <c r="I1346" s="17">
        <f t="shared" si="446"/>
        <v>200194.57868639851</v>
      </c>
      <c r="J1346" s="17">
        <f t="shared" si="446"/>
        <v>218331.07442942425</v>
      </c>
      <c r="K1346" s="17">
        <f t="shared" si="446"/>
        <v>227399.32230093714</v>
      </c>
      <c r="L1346" s="36">
        <f t="shared" si="446"/>
        <v>245535.81804396291</v>
      </c>
    </row>
    <row r="1347" spans="1:12" x14ac:dyDescent="0.25">
      <c r="A1347" s="35"/>
      <c r="B1347" s="17" t="s">
        <v>20</v>
      </c>
      <c r="C1347" s="17">
        <f>'NO TOCAR'!$B$22</f>
        <v>1429.82</v>
      </c>
      <c r="D1347" s="17">
        <f>'NO TOCAR'!$B$22</f>
        <v>1429.82</v>
      </c>
      <c r="E1347" s="17">
        <f>'NO TOCAR'!$B$22</f>
        <v>1429.82</v>
      </c>
      <c r="F1347" s="17">
        <f>'NO TOCAR'!$B$22</f>
        <v>1429.82</v>
      </c>
      <c r="G1347" s="17">
        <f>'NO TOCAR'!$B$22</f>
        <v>1429.82</v>
      </c>
      <c r="H1347" s="17">
        <f>'NO TOCAR'!$B$22</f>
        <v>1429.82</v>
      </c>
      <c r="I1347" s="17">
        <f>'NO TOCAR'!$B$22</f>
        <v>1429.82</v>
      </c>
      <c r="J1347" s="17">
        <f>'NO TOCAR'!$B$22</f>
        <v>1429.82</v>
      </c>
      <c r="K1347" s="17">
        <f>'NO TOCAR'!$B$22</f>
        <v>1429.82</v>
      </c>
      <c r="L1347" s="36">
        <f>'NO TOCAR'!$B$22</f>
        <v>1429.82</v>
      </c>
    </row>
    <row r="1348" spans="1:12" x14ac:dyDescent="0.25">
      <c r="A1348" s="35"/>
      <c r="B1348" s="17" t="s">
        <v>220</v>
      </c>
      <c r="C1348" s="17">
        <f>(C1332+C1333+C1334+C1335+C1336+C1337+C1338+C1339+C1340)*1%</f>
        <v>22673.513206936164</v>
      </c>
      <c r="D1348" s="17">
        <f t="shared" ref="D1348:L1348" si="447">(D1332+D1333+D1334+D1335+D1336+D1337+D1338+D1339+D1340)*1%</f>
        <v>22979.519977572865</v>
      </c>
      <c r="E1348" s="17">
        <f t="shared" si="447"/>
        <v>23987.483118513563</v>
      </c>
      <c r="F1348" s="17">
        <f t="shared" si="447"/>
        <v>24712.833581694256</v>
      </c>
      <c r="G1348" s="17">
        <f t="shared" si="447"/>
        <v>26008.297563338954</v>
      </c>
      <c r="H1348" s="17">
        <f t="shared" si="447"/>
        <v>27303.761544983652</v>
      </c>
      <c r="I1348" s="17">
        <f t="shared" si="447"/>
        <v>28599.22552662835</v>
      </c>
      <c r="J1348" s="17">
        <f t="shared" si="447"/>
        <v>31190.153489917746</v>
      </c>
      <c r="K1348" s="17">
        <f t="shared" si="447"/>
        <v>32485.617471562444</v>
      </c>
      <c r="L1348" s="17">
        <f t="shared" si="447"/>
        <v>35076.54543485184</v>
      </c>
    </row>
    <row r="1349" spans="1:12" x14ac:dyDescent="0.25">
      <c r="A1349" s="35"/>
      <c r="B1349" s="33" t="s">
        <v>22</v>
      </c>
      <c r="C1349" s="33">
        <f>SUM(C1345:C1348)</f>
        <v>658961.70300114888</v>
      </c>
      <c r="D1349" s="33">
        <f t="shared" ref="D1349:L1349" si="448">SUM(D1345:D1348)</f>
        <v>667835.899349613</v>
      </c>
      <c r="E1349" s="33">
        <f t="shared" si="448"/>
        <v>697066.83043689327</v>
      </c>
      <c r="F1349" s="33">
        <f t="shared" si="448"/>
        <v>718101.99386913353</v>
      </c>
      <c r="G1349" s="33">
        <f t="shared" si="448"/>
        <v>755670.4493368296</v>
      </c>
      <c r="H1349" s="33">
        <f t="shared" si="448"/>
        <v>793238.90480452578</v>
      </c>
      <c r="I1349" s="33">
        <f t="shared" si="448"/>
        <v>830807.36027222231</v>
      </c>
      <c r="J1349" s="33">
        <f t="shared" si="448"/>
        <v>905944.27120761457</v>
      </c>
      <c r="K1349" s="33">
        <f t="shared" si="448"/>
        <v>943512.72667531087</v>
      </c>
      <c r="L1349" s="33">
        <f t="shared" si="448"/>
        <v>1018649.6376107035</v>
      </c>
    </row>
    <row r="1350" spans="1:12" x14ac:dyDescent="0.25">
      <c r="A1350" s="35"/>
      <c r="B1350" s="50" t="s">
        <v>21</v>
      </c>
      <c r="C1350" s="50">
        <f>C1344-C1349</f>
        <v>1807454.010569267</v>
      </c>
      <c r="D1350" s="50">
        <f t="shared" ref="D1350:L1350" si="449">D1344-D1349</f>
        <v>1829180.4912844729</v>
      </c>
      <c r="E1350" s="50">
        <f t="shared" si="449"/>
        <v>1900745.8742912631</v>
      </c>
      <c r="F1350" s="50">
        <f t="shared" si="449"/>
        <v>1952245.7571770919</v>
      </c>
      <c r="G1350" s="50">
        <f t="shared" si="449"/>
        <v>2044223.6998738656</v>
      </c>
      <c r="H1350" s="50">
        <f t="shared" si="449"/>
        <v>2136201.642570639</v>
      </c>
      <c r="I1350" s="50">
        <f t="shared" si="449"/>
        <v>2228179.5852674125</v>
      </c>
      <c r="J1350" s="50">
        <f t="shared" si="449"/>
        <v>2412135.4706609594</v>
      </c>
      <c r="K1350" s="50">
        <f t="shared" si="449"/>
        <v>2504113.4133577328</v>
      </c>
      <c r="L1350" s="51">
        <f t="shared" si="449"/>
        <v>2688069.2987512797</v>
      </c>
    </row>
    <row r="1351" spans="1:12" x14ac:dyDescent="0.25">
      <c r="A1351" s="35"/>
      <c r="B1351" s="17"/>
      <c r="C1351" s="17"/>
      <c r="D1351" s="17"/>
      <c r="E1351" s="17"/>
      <c r="F1351" s="17"/>
      <c r="G1351" s="17"/>
      <c r="H1351" s="17"/>
      <c r="I1351" s="17"/>
      <c r="J1351" s="17"/>
      <c r="K1351" s="17"/>
      <c r="L1351" s="36"/>
    </row>
    <row r="1352" spans="1:12" x14ac:dyDescent="0.25">
      <c r="A1352" s="35"/>
      <c r="B1352" s="28" t="s">
        <v>0</v>
      </c>
      <c r="C1352" s="29">
        <v>2098.7399999999998</v>
      </c>
      <c r="D1352" s="17"/>
      <c r="E1352" s="17"/>
      <c r="F1352" s="17"/>
      <c r="G1352" s="17"/>
      <c r="H1352" s="17"/>
      <c r="I1352" s="17"/>
      <c r="J1352" s="17"/>
      <c r="K1352" s="17"/>
      <c r="L1352" s="36"/>
    </row>
    <row r="1353" spans="1:12" x14ac:dyDescent="0.25">
      <c r="A1353" s="37" t="s">
        <v>147</v>
      </c>
      <c r="B1353" s="30" t="s">
        <v>189</v>
      </c>
      <c r="C1353" s="30" t="s">
        <v>190</v>
      </c>
      <c r="D1353" s="30" t="s">
        <v>196</v>
      </c>
      <c r="E1353" s="30" t="s">
        <v>197</v>
      </c>
      <c r="F1353" s="30" t="s">
        <v>198</v>
      </c>
      <c r="G1353" s="17"/>
      <c r="H1353" s="17"/>
      <c r="I1353" s="17"/>
      <c r="J1353" s="17"/>
      <c r="K1353" s="17"/>
      <c r="L1353" s="36"/>
    </row>
    <row r="1354" spans="1:12" x14ac:dyDescent="0.25">
      <c r="A1354" s="37" t="s">
        <v>1</v>
      </c>
      <c r="B1354" s="30">
        <v>35</v>
      </c>
      <c r="C1354" s="30">
        <v>35</v>
      </c>
      <c r="D1354" s="30">
        <v>35</v>
      </c>
      <c r="E1354" s="30">
        <v>35</v>
      </c>
      <c r="F1354" s="30">
        <v>35</v>
      </c>
      <c r="G1354" s="17"/>
      <c r="H1354" s="17"/>
      <c r="I1354" s="17"/>
      <c r="J1354" s="17"/>
      <c r="K1354" s="17"/>
      <c r="L1354" s="36"/>
    </row>
    <row r="1355" spans="1:12" x14ac:dyDescent="0.25">
      <c r="A1355" s="35"/>
      <c r="B1355" s="17"/>
      <c r="C1355" s="17"/>
      <c r="D1355" s="17"/>
      <c r="E1355" s="17"/>
      <c r="F1355" s="17"/>
      <c r="G1355" s="17"/>
      <c r="H1355" s="17"/>
      <c r="I1355" s="17"/>
      <c r="J1355" s="17"/>
      <c r="K1355" s="17"/>
      <c r="L1355" s="36"/>
    </row>
    <row r="1356" spans="1:12" x14ac:dyDescent="0.25">
      <c r="A1356" s="35"/>
      <c r="B1356" s="28" t="s">
        <v>3</v>
      </c>
      <c r="C1356" s="17">
        <v>4</v>
      </c>
      <c r="D1356" s="17">
        <v>6</v>
      </c>
      <c r="E1356" s="17">
        <v>9</v>
      </c>
      <c r="F1356" s="17">
        <v>11</v>
      </c>
      <c r="G1356" s="17">
        <v>14</v>
      </c>
      <c r="H1356" s="17">
        <v>16</v>
      </c>
      <c r="I1356" s="17">
        <v>19</v>
      </c>
      <c r="J1356" s="17">
        <v>21</v>
      </c>
      <c r="K1356" s="17">
        <v>23</v>
      </c>
      <c r="L1356" s="36" t="s">
        <v>4</v>
      </c>
    </row>
    <row r="1357" spans="1:12" x14ac:dyDescent="0.25">
      <c r="A1357" s="35" t="s">
        <v>55</v>
      </c>
      <c r="B1357" s="28" t="s">
        <v>2</v>
      </c>
      <c r="C1357" s="31">
        <v>0.2</v>
      </c>
      <c r="D1357" s="31">
        <v>0.3</v>
      </c>
      <c r="E1357" s="31">
        <v>0.4</v>
      </c>
      <c r="F1357" s="31">
        <v>0.5</v>
      </c>
      <c r="G1357" s="31">
        <v>0.6</v>
      </c>
      <c r="H1357" s="31">
        <v>0.7</v>
      </c>
      <c r="I1357" s="31">
        <v>0.8</v>
      </c>
      <c r="J1357" s="31">
        <v>1</v>
      </c>
      <c r="K1357" s="31">
        <v>1.1000000000000001</v>
      </c>
      <c r="L1357" s="39">
        <v>1.3</v>
      </c>
    </row>
    <row r="1358" spans="1:12" ht="18.75" x14ac:dyDescent="0.3">
      <c r="A1358" s="35"/>
      <c r="B1358" s="28" t="s">
        <v>7</v>
      </c>
      <c r="C1358" s="31">
        <v>0.1</v>
      </c>
      <c r="D1358" s="31">
        <v>0.2</v>
      </c>
      <c r="E1358" s="32">
        <v>0.4</v>
      </c>
      <c r="F1358" s="31">
        <v>0.8</v>
      </c>
      <c r="G1358" s="31"/>
      <c r="H1358" s="31"/>
      <c r="I1358" s="31"/>
      <c r="J1358" s="31"/>
      <c r="K1358" s="31"/>
      <c r="L1358" s="39"/>
    </row>
    <row r="1359" spans="1:12" x14ac:dyDescent="0.25">
      <c r="A1359" s="35" t="s">
        <v>191</v>
      </c>
      <c r="B1359" s="17" t="s">
        <v>5</v>
      </c>
      <c r="C1359" s="17">
        <f>('NO TOCAR'!$B$9*$C$1352)</f>
        <v>774013.63670849835</v>
      </c>
      <c r="D1359" s="17">
        <f>('NO TOCAR'!$B$9*$C$1352)</f>
        <v>774013.63670849835</v>
      </c>
      <c r="E1359" s="17">
        <f>('NO TOCAR'!$B$9*$C$1352)</f>
        <v>774013.63670849835</v>
      </c>
      <c r="F1359" s="17">
        <f>('NO TOCAR'!$B$9*$C$1352)</f>
        <v>774013.63670849835</v>
      </c>
      <c r="G1359" s="17">
        <f>('NO TOCAR'!$B$9*$C$1352)</f>
        <v>774013.63670849835</v>
      </c>
      <c r="H1359" s="17">
        <f>('NO TOCAR'!$B$9*$C$1352)</f>
        <v>774013.63670849835</v>
      </c>
      <c r="I1359" s="17">
        <f>('NO TOCAR'!$B$9*$C$1352)</f>
        <v>774013.63670849835</v>
      </c>
      <c r="J1359" s="17">
        <f>('NO TOCAR'!$B$9*$C$1352)</f>
        <v>774013.63670849835</v>
      </c>
      <c r="K1359" s="17">
        <f>('NO TOCAR'!$B$9*$C$1352)</f>
        <v>774013.63670849835</v>
      </c>
      <c r="L1359" s="36">
        <f>('NO TOCAR'!$B$9*$C$1352)</f>
        <v>774013.63670849835</v>
      </c>
    </row>
    <row r="1360" spans="1:12" x14ac:dyDescent="0.25">
      <c r="A1360" s="35" t="s">
        <v>192</v>
      </c>
      <c r="B1360" s="17" t="s">
        <v>6</v>
      </c>
      <c r="C1360" s="17">
        <f>C1359*C1357</f>
        <v>154802.72734169968</v>
      </c>
      <c r="D1360" s="17">
        <f>D1359*D1357</f>
        <v>232204.0910125495</v>
      </c>
      <c r="E1360" s="17">
        <f t="shared" ref="E1360:L1360" si="450">E1359*E1357</f>
        <v>309605.45468339935</v>
      </c>
      <c r="F1360" s="17">
        <f t="shared" si="450"/>
        <v>387006.81835424918</v>
      </c>
      <c r="G1360" s="17">
        <f t="shared" si="450"/>
        <v>464408.182025099</v>
      </c>
      <c r="H1360" s="17">
        <f t="shared" si="450"/>
        <v>541809.54569594876</v>
      </c>
      <c r="I1360" s="17">
        <f t="shared" si="450"/>
        <v>619210.9093667987</v>
      </c>
      <c r="J1360" s="17">
        <f t="shared" si="450"/>
        <v>774013.63670849835</v>
      </c>
      <c r="K1360" s="17">
        <f t="shared" si="450"/>
        <v>851415.00037934829</v>
      </c>
      <c r="L1360" s="36">
        <f t="shared" si="450"/>
        <v>1006217.7277210479</v>
      </c>
    </row>
    <row r="1361" spans="1:12" x14ac:dyDescent="0.25">
      <c r="A1361" s="35" t="s">
        <v>193</v>
      </c>
      <c r="B1361" s="17" t="s">
        <v>7</v>
      </c>
      <c r="C1361" s="17">
        <f>C1359*$E$602</f>
        <v>309605.45468339935</v>
      </c>
      <c r="D1361" s="17">
        <f t="shared" ref="D1361:L1361" si="451">D1359*$E$602</f>
        <v>309605.45468339935</v>
      </c>
      <c r="E1361" s="17">
        <f t="shared" si="451"/>
        <v>309605.45468339935</v>
      </c>
      <c r="F1361" s="17">
        <f t="shared" si="451"/>
        <v>309605.45468339935</v>
      </c>
      <c r="G1361" s="17">
        <f t="shared" si="451"/>
        <v>309605.45468339935</v>
      </c>
      <c r="H1361" s="17">
        <f t="shared" si="451"/>
        <v>309605.45468339935</v>
      </c>
      <c r="I1361" s="17">
        <f t="shared" si="451"/>
        <v>309605.45468339935</v>
      </c>
      <c r="J1361" s="17">
        <f t="shared" si="451"/>
        <v>309605.45468339935</v>
      </c>
      <c r="K1361" s="17">
        <f t="shared" si="451"/>
        <v>309605.45468339935</v>
      </c>
      <c r="L1361" s="36">
        <f t="shared" si="451"/>
        <v>309605.45468339935</v>
      </c>
    </row>
    <row r="1362" spans="1:12" x14ac:dyDescent="0.25">
      <c r="A1362" s="35" t="s">
        <v>194</v>
      </c>
      <c r="B1362" s="17" t="s">
        <v>8</v>
      </c>
      <c r="C1362" s="17">
        <f>'NO TOCAR'!$D$11</f>
        <v>332899.41162239999</v>
      </c>
      <c r="D1362" s="17">
        <f>C1362+'NO TOCAR'!$E$13</f>
        <v>348031.18949759996</v>
      </c>
      <c r="E1362" s="17">
        <f>D1362+'NO TOCAR'!$E$13</f>
        <v>363162.96737279993</v>
      </c>
      <c r="F1362" s="17">
        <f>E1362+'NO TOCAR'!$E$13</f>
        <v>378294.7452479999</v>
      </c>
      <c r="G1362" s="17">
        <f>F1362+'NO TOCAR'!$E$13</f>
        <v>393426.52312319988</v>
      </c>
      <c r="H1362" s="17">
        <f>G1362+'NO TOCAR'!$E$13</f>
        <v>408558.30099839985</v>
      </c>
      <c r="I1362" s="17">
        <f>H1362+'NO TOCAR'!$E$13</f>
        <v>423690.07887359982</v>
      </c>
      <c r="J1362" s="17">
        <f>I1362+'NO TOCAR'!$E$13+'NO TOCAR'!$E$13</f>
        <v>453953.63462399977</v>
      </c>
      <c r="K1362" s="17">
        <f>J1362+'NO TOCAR'!$E$13</f>
        <v>469085.41249919974</v>
      </c>
      <c r="L1362" s="17">
        <f>K1362+'NO TOCAR'!$E$13+'NO TOCAR'!$E$13</f>
        <v>499348.96824959968</v>
      </c>
    </row>
    <row r="1363" spans="1:12" x14ac:dyDescent="0.25">
      <c r="A1363" s="35" t="s">
        <v>195</v>
      </c>
      <c r="B1363" s="17" t="s">
        <v>9</v>
      </c>
      <c r="C1363" s="17">
        <f>(C1362+C1361+C1360+C1359)*$E$8</f>
        <v>628528.49214239896</v>
      </c>
      <c r="D1363" s="17">
        <f t="shared" ref="D1363:L1363" si="452">(D1362+D1361+D1360+D1359)*$E$8</f>
        <v>665541.74876081897</v>
      </c>
      <c r="E1363" s="17">
        <f t="shared" si="452"/>
        <v>702555.00537923875</v>
      </c>
      <c r="F1363" s="17">
        <f t="shared" si="452"/>
        <v>739568.26199765876</v>
      </c>
      <c r="G1363" s="17">
        <f t="shared" si="452"/>
        <v>776581.51861607865</v>
      </c>
      <c r="H1363" s="17">
        <f t="shared" si="452"/>
        <v>813594.77523449867</v>
      </c>
      <c r="I1363" s="17">
        <f t="shared" si="452"/>
        <v>850608.03185291856</v>
      </c>
      <c r="J1363" s="17">
        <f t="shared" si="452"/>
        <v>924634.54508975847</v>
      </c>
      <c r="K1363" s="17">
        <f t="shared" si="452"/>
        <v>961647.80170817848</v>
      </c>
      <c r="L1363" s="36">
        <f t="shared" si="452"/>
        <v>1035674.3149450182</v>
      </c>
    </row>
    <row r="1364" spans="1:12" x14ac:dyDescent="0.25">
      <c r="A1364" s="35"/>
      <c r="B1364" s="17" t="s">
        <v>10</v>
      </c>
      <c r="C1364" s="17">
        <f>('NO TOCAR'!$E$4)*2</f>
        <v>32900</v>
      </c>
      <c r="D1364" s="17">
        <f>('NO TOCAR'!$E$4)*2</f>
        <v>32900</v>
      </c>
      <c r="E1364" s="17">
        <f>('NO TOCAR'!$E$4)*2</f>
        <v>32900</v>
      </c>
      <c r="F1364" s="17">
        <f>('NO TOCAR'!$E$4)*2</f>
        <v>32900</v>
      </c>
      <c r="G1364" s="17">
        <f>('NO TOCAR'!$E$4)*2</f>
        <v>32900</v>
      </c>
      <c r="H1364" s="17">
        <f>('NO TOCAR'!$E$4)*2</f>
        <v>32900</v>
      </c>
      <c r="I1364" s="17">
        <f>('NO TOCAR'!$E$4)*2</f>
        <v>32900</v>
      </c>
      <c r="J1364" s="17">
        <f>('NO TOCAR'!$E$4)*2</f>
        <v>32900</v>
      </c>
      <c r="K1364" s="17">
        <f>('NO TOCAR'!$E$4)*2</f>
        <v>32900</v>
      </c>
      <c r="L1364" s="36">
        <f>('NO TOCAR'!$E$4)*2</f>
        <v>32900</v>
      </c>
    </row>
    <row r="1365" spans="1:12" x14ac:dyDescent="0.25">
      <c r="A1365" s="35"/>
      <c r="B1365" s="17" t="s">
        <v>11</v>
      </c>
      <c r="C1365" s="17">
        <f>('NO TOCAR'!$B$15)*2</f>
        <v>53823.819455999997</v>
      </c>
      <c r="D1365" s="17">
        <f>('NO TOCAR'!$B$15)*2</f>
        <v>53823.819455999997</v>
      </c>
      <c r="E1365" s="17">
        <f>('NO TOCAR'!$B$15)*2</f>
        <v>53823.819455999997</v>
      </c>
      <c r="F1365" s="17">
        <f>('NO TOCAR'!$B$15)*2</f>
        <v>53823.819455999997</v>
      </c>
      <c r="G1365" s="17">
        <f>('NO TOCAR'!$B$15)*2</f>
        <v>53823.819455999997</v>
      </c>
      <c r="H1365" s="17">
        <f>('NO TOCAR'!$B$15)*2</f>
        <v>53823.819455999997</v>
      </c>
      <c r="I1365" s="17">
        <f>('NO TOCAR'!$B$15)*2</f>
        <v>53823.819455999997</v>
      </c>
      <c r="J1365" s="17">
        <f>('NO TOCAR'!$B$15)*2</f>
        <v>53823.819455999997</v>
      </c>
      <c r="K1365" s="17">
        <f>('NO TOCAR'!$B$15)*2</f>
        <v>53823.819455999997</v>
      </c>
      <c r="L1365" s="36">
        <f>('NO TOCAR'!$B$15)*2</f>
        <v>53823.819455999997</v>
      </c>
    </row>
    <row r="1366" spans="1:12" x14ac:dyDescent="0.25">
      <c r="A1366" s="35"/>
      <c r="B1366" s="17" t="s">
        <v>12</v>
      </c>
      <c r="C1366" s="17">
        <f>('NO TOCAR'!$F$4)*2</f>
        <v>12794.44</v>
      </c>
      <c r="D1366" s="17">
        <f>('NO TOCAR'!$F$4)*2</f>
        <v>12794.44</v>
      </c>
      <c r="E1366" s="17">
        <f>('NO TOCAR'!$F$4)*2</f>
        <v>12794.44</v>
      </c>
      <c r="F1366" s="17">
        <f>('NO TOCAR'!$F$4)*2</f>
        <v>12794.44</v>
      </c>
      <c r="G1366" s="17">
        <f>('NO TOCAR'!$F$4)*2</f>
        <v>12794.44</v>
      </c>
      <c r="H1366" s="17">
        <f>('NO TOCAR'!$F$4)*2</f>
        <v>12794.44</v>
      </c>
      <c r="I1366" s="17">
        <f>('NO TOCAR'!$F$4)*2</f>
        <v>12794.44</v>
      </c>
      <c r="J1366" s="17">
        <f>('NO TOCAR'!$F$4)*2</f>
        <v>12794.44</v>
      </c>
      <c r="K1366" s="17">
        <f>('NO TOCAR'!$F$4)*2</f>
        <v>12794.44</v>
      </c>
      <c r="L1366" s="36">
        <f>('NO TOCAR'!$F$4)*2</f>
        <v>12794.44</v>
      </c>
    </row>
    <row r="1367" spans="1:12" x14ac:dyDescent="0.25">
      <c r="A1367" s="35"/>
      <c r="B1367" s="17" t="s">
        <v>13</v>
      </c>
      <c r="C1367" s="17">
        <f>'NO TOCAR'!$B$17*1.4</f>
        <v>184707.1570176</v>
      </c>
      <c r="D1367" s="17">
        <f>'NO TOCAR'!$D$17*1.4</f>
        <v>85761.435916799994</v>
      </c>
      <c r="E1367" s="17">
        <f>'NO TOCAR'!$F$17*1.4</f>
        <v>57011.351846400001</v>
      </c>
      <c r="F1367" s="17"/>
      <c r="G1367" s="17"/>
      <c r="H1367" s="17"/>
      <c r="I1367" s="17"/>
      <c r="J1367" s="17"/>
      <c r="K1367" s="17"/>
      <c r="L1367" s="36"/>
    </row>
    <row r="1368" spans="1:12" x14ac:dyDescent="0.25">
      <c r="A1368" s="35"/>
      <c r="B1368" s="17" t="s">
        <v>14</v>
      </c>
      <c r="C1368" s="17">
        <f>('NO TOCAR'!$E$5)*2</f>
        <v>24500</v>
      </c>
      <c r="D1368" s="17">
        <f>('NO TOCAR'!$E$5)*2</f>
        <v>24500</v>
      </c>
      <c r="E1368" s="17">
        <f>('NO TOCAR'!$E$5)*2</f>
        <v>24500</v>
      </c>
      <c r="F1368" s="17">
        <f>('NO TOCAR'!$E$5)*2</f>
        <v>24500</v>
      </c>
      <c r="G1368" s="17">
        <f>('NO TOCAR'!$E$5)*2</f>
        <v>24500</v>
      </c>
      <c r="H1368" s="17">
        <f>('NO TOCAR'!$E$5)*2</f>
        <v>24500</v>
      </c>
      <c r="I1368" s="17">
        <f>('NO TOCAR'!$E$5)*2</f>
        <v>24500</v>
      </c>
      <c r="J1368" s="17">
        <f>('NO TOCAR'!$E$5)*2</f>
        <v>24500</v>
      </c>
      <c r="K1368" s="17">
        <f>('NO TOCAR'!$E$5)*2</f>
        <v>24500</v>
      </c>
      <c r="L1368" s="36">
        <f>('NO TOCAR'!$E$5)*2</f>
        <v>24500</v>
      </c>
    </row>
    <row r="1369" spans="1:12" x14ac:dyDescent="0.25">
      <c r="A1369" s="35"/>
      <c r="B1369" s="17" t="s">
        <v>15</v>
      </c>
      <c r="C1369" s="17">
        <f>('NO TOCAR'!$B$19)*2</f>
        <v>28858.745708800001</v>
      </c>
      <c r="D1369" s="17">
        <f>('NO TOCAR'!$B$19)*2</f>
        <v>28858.745708800001</v>
      </c>
      <c r="E1369" s="17">
        <f>('NO TOCAR'!$B$19)*2</f>
        <v>28858.745708800001</v>
      </c>
      <c r="F1369" s="17">
        <f>('NO TOCAR'!$B$19)*2</f>
        <v>28858.745708800001</v>
      </c>
      <c r="G1369" s="17">
        <f>('NO TOCAR'!$B$19)*2</f>
        <v>28858.745708800001</v>
      </c>
      <c r="H1369" s="17">
        <f>('NO TOCAR'!$B$19)*2</f>
        <v>28858.745708800001</v>
      </c>
      <c r="I1369" s="17">
        <f>('NO TOCAR'!$B$19)*2</f>
        <v>28858.745708800001</v>
      </c>
      <c r="J1369" s="17">
        <f>('NO TOCAR'!$B$19)*2</f>
        <v>28858.745708800001</v>
      </c>
      <c r="K1369" s="17">
        <f>('NO TOCAR'!$B$19)*2</f>
        <v>28858.745708800001</v>
      </c>
      <c r="L1369" s="36">
        <f>('NO TOCAR'!$B$19)*2</f>
        <v>28858.745708800001</v>
      </c>
    </row>
    <row r="1370" spans="1:12" x14ac:dyDescent="0.25">
      <c r="A1370" s="35"/>
      <c r="B1370" s="17" t="s">
        <v>16</v>
      </c>
      <c r="C1370" s="17">
        <f>('NO TOCAR'!$B$21)*2</f>
        <v>145705.647168</v>
      </c>
      <c r="D1370" s="17">
        <f>('NO TOCAR'!$B$21)*2</f>
        <v>145705.647168</v>
      </c>
      <c r="E1370" s="17">
        <f>('NO TOCAR'!$B$21)*2</f>
        <v>145705.647168</v>
      </c>
      <c r="F1370" s="17">
        <f>('NO TOCAR'!$B$21)*2</f>
        <v>145705.647168</v>
      </c>
      <c r="G1370" s="17">
        <f>('NO TOCAR'!$B$21)*2</f>
        <v>145705.647168</v>
      </c>
      <c r="H1370" s="17">
        <f>('NO TOCAR'!$B$21)*2</f>
        <v>145705.647168</v>
      </c>
      <c r="I1370" s="17">
        <f>('NO TOCAR'!$B$21)*2</f>
        <v>145705.647168</v>
      </c>
      <c r="J1370" s="17">
        <f>('NO TOCAR'!$B$21)*2</f>
        <v>145705.647168</v>
      </c>
      <c r="K1370" s="17">
        <f>('NO TOCAR'!$B$21)*2</f>
        <v>145705.647168</v>
      </c>
      <c r="L1370" s="36">
        <f>('NO TOCAR'!$B$21)*2</f>
        <v>145705.647168</v>
      </c>
    </row>
    <row r="1371" spans="1:12" x14ac:dyDescent="0.25">
      <c r="A1371" s="35"/>
      <c r="B1371" s="33" t="s">
        <v>17</v>
      </c>
      <c r="C1371" s="33">
        <f>SUM(C1359:C1370)</f>
        <v>2683139.5318487957</v>
      </c>
      <c r="D1371" s="33">
        <f t="shared" ref="D1371:L1371" si="453">SUM(D1359:D1370)</f>
        <v>2713740.2089124657</v>
      </c>
      <c r="E1371" s="33">
        <f t="shared" si="453"/>
        <v>2814536.5230065361</v>
      </c>
      <c r="F1371" s="33">
        <f t="shared" si="453"/>
        <v>2887071.5693246052</v>
      </c>
      <c r="G1371" s="33">
        <f t="shared" si="453"/>
        <v>3016617.9674890749</v>
      </c>
      <c r="H1371" s="33">
        <f t="shared" si="453"/>
        <v>3146164.3656535447</v>
      </c>
      <c r="I1371" s="33">
        <f t="shared" si="453"/>
        <v>3275710.7638180144</v>
      </c>
      <c r="J1371" s="33">
        <f t="shared" si="453"/>
        <v>3534803.5601469539</v>
      </c>
      <c r="K1371" s="33">
        <f t="shared" si="453"/>
        <v>3664349.9583114237</v>
      </c>
      <c r="L1371" s="40">
        <f t="shared" si="453"/>
        <v>3923442.7546403632</v>
      </c>
    </row>
    <row r="1372" spans="1:12" x14ac:dyDescent="0.25">
      <c r="A1372" s="35"/>
      <c r="B1372" s="17" t="s">
        <v>18</v>
      </c>
      <c r="C1372" s="17">
        <f>(C1367+C1366+C1365+C1364+C1363+C1362+C1361+C1360+C1359)*21%</f>
        <v>521655.77918411914</v>
      </c>
      <c r="D1372" s="17">
        <f t="shared" ref="D1372:L1372" si="454">(D1367+D1366+D1365+D1364+D1363+D1362+D1361+D1360+D1359)*21%</f>
        <v>528081.92136748985</v>
      </c>
      <c r="E1372" s="17">
        <f t="shared" si="454"/>
        <v>549249.1473272444</v>
      </c>
      <c r="F1372" s="17">
        <f t="shared" si="454"/>
        <v>564481.50705403916</v>
      </c>
      <c r="G1372" s="17">
        <f t="shared" si="454"/>
        <v>591686.25066857773</v>
      </c>
      <c r="H1372" s="17">
        <f t="shared" si="454"/>
        <v>618890.99428311642</v>
      </c>
      <c r="I1372" s="17">
        <f t="shared" si="454"/>
        <v>646095.73789765511</v>
      </c>
      <c r="J1372" s="17">
        <f t="shared" si="454"/>
        <v>700505.22512673237</v>
      </c>
      <c r="K1372" s="17">
        <f t="shared" si="454"/>
        <v>727709.96874127106</v>
      </c>
      <c r="L1372" s="36">
        <f t="shared" si="454"/>
        <v>782119.45597034832</v>
      </c>
    </row>
    <row r="1373" spans="1:12" x14ac:dyDescent="0.25">
      <c r="A1373" s="35"/>
      <c r="B1373" s="17" t="s">
        <v>19</v>
      </c>
      <c r="C1373" s="17">
        <f>(C1367+C1366+C1365+C1364+C1363+C1362+C1361+C1360+C1359)*7%</f>
        <v>173885.25972803973</v>
      </c>
      <c r="D1373" s="17">
        <f t="shared" ref="D1373:L1373" si="455">(D1367+D1366+D1365+D1364+D1363+D1362+D1361+D1360+D1359)*7%</f>
        <v>176027.30712249663</v>
      </c>
      <c r="E1373" s="17">
        <f t="shared" si="455"/>
        <v>183083.0491090815</v>
      </c>
      <c r="F1373" s="17">
        <f t="shared" si="455"/>
        <v>188160.5023513464</v>
      </c>
      <c r="G1373" s="17">
        <f t="shared" si="455"/>
        <v>197228.75022285929</v>
      </c>
      <c r="H1373" s="17">
        <f t="shared" si="455"/>
        <v>206296.99809437216</v>
      </c>
      <c r="I1373" s="17">
        <f t="shared" si="455"/>
        <v>215365.24596588506</v>
      </c>
      <c r="J1373" s="17">
        <f t="shared" si="455"/>
        <v>233501.74170891082</v>
      </c>
      <c r="K1373" s="17">
        <f t="shared" si="455"/>
        <v>242569.98958042369</v>
      </c>
      <c r="L1373" s="36">
        <f t="shared" si="455"/>
        <v>260706.48532344948</v>
      </c>
    </row>
    <row r="1374" spans="1:12" x14ac:dyDescent="0.25">
      <c r="A1374" s="35"/>
      <c r="B1374" s="17" t="s">
        <v>20</v>
      </c>
      <c r="C1374" s="17">
        <f>'NO TOCAR'!$B$22</f>
        <v>1429.82</v>
      </c>
      <c r="D1374" s="17">
        <f>'NO TOCAR'!$B$22</f>
        <v>1429.82</v>
      </c>
      <c r="E1374" s="17">
        <f>'NO TOCAR'!$B$22</f>
        <v>1429.82</v>
      </c>
      <c r="F1374" s="17">
        <f>'NO TOCAR'!$B$22</f>
        <v>1429.82</v>
      </c>
      <c r="G1374" s="17">
        <f>'NO TOCAR'!$B$22</f>
        <v>1429.82</v>
      </c>
      <c r="H1374" s="17">
        <f>'NO TOCAR'!$B$22</f>
        <v>1429.82</v>
      </c>
      <c r="I1374" s="17">
        <f>'NO TOCAR'!$B$22</f>
        <v>1429.82</v>
      </c>
      <c r="J1374" s="17">
        <f>'NO TOCAR'!$B$22</f>
        <v>1429.82</v>
      </c>
      <c r="K1374" s="17">
        <f>'NO TOCAR'!$B$22</f>
        <v>1429.82</v>
      </c>
      <c r="L1374" s="36">
        <f>'NO TOCAR'!$B$22</f>
        <v>1429.82</v>
      </c>
    </row>
    <row r="1375" spans="1:12" x14ac:dyDescent="0.25">
      <c r="A1375" s="35"/>
      <c r="B1375" s="17" t="s">
        <v>220</v>
      </c>
      <c r="C1375" s="17">
        <f>(C1359+C1360+C1361+C1362+C1363+C1364+C1365+C1366+C1367)*1%</f>
        <v>24840.751389719961</v>
      </c>
      <c r="D1375" s="17">
        <f t="shared" ref="D1375:L1375" si="456">(D1359+D1360+D1361+D1362+D1363+D1364+D1365+D1366+D1367)*1%</f>
        <v>25146.758160356661</v>
      </c>
      <c r="E1375" s="17">
        <f t="shared" si="456"/>
        <v>26154.721301297359</v>
      </c>
      <c r="F1375" s="17">
        <f t="shared" si="456"/>
        <v>26880.071764478056</v>
      </c>
      <c r="G1375" s="17">
        <f t="shared" si="456"/>
        <v>28175.535746122754</v>
      </c>
      <c r="H1375" s="17">
        <f t="shared" si="456"/>
        <v>29470.999727767445</v>
      </c>
      <c r="I1375" s="17">
        <f t="shared" si="456"/>
        <v>30766.463709412146</v>
      </c>
      <c r="J1375" s="17">
        <f t="shared" si="456"/>
        <v>33357.391672701546</v>
      </c>
      <c r="K1375" s="17">
        <f t="shared" si="456"/>
        <v>34652.85565434624</v>
      </c>
      <c r="L1375" s="17">
        <f t="shared" si="456"/>
        <v>37243.783617635636</v>
      </c>
    </row>
    <row r="1376" spans="1:12" x14ac:dyDescent="0.25">
      <c r="A1376" s="35"/>
      <c r="B1376" s="33" t="s">
        <v>22</v>
      </c>
      <c r="C1376" s="33">
        <f>SUM(C1372:C1375)</f>
        <v>721811.61030187889</v>
      </c>
      <c r="D1376" s="33">
        <f t="shared" ref="D1376:L1376" si="457">SUM(D1372:D1375)</f>
        <v>730685.80665034312</v>
      </c>
      <c r="E1376" s="33">
        <f t="shared" si="457"/>
        <v>759916.73773762316</v>
      </c>
      <c r="F1376" s="33">
        <f t="shared" si="457"/>
        <v>780951.90116986365</v>
      </c>
      <c r="G1376" s="33">
        <f t="shared" si="457"/>
        <v>818520.35663755971</v>
      </c>
      <c r="H1376" s="33">
        <f t="shared" si="457"/>
        <v>856088.81210525602</v>
      </c>
      <c r="I1376" s="33">
        <f t="shared" si="457"/>
        <v>893657.26757295232</v>
      </c>
      <c r="J1376" s="33">
        <f t="shared" si="457"/>
        <v>968794.17850834469</v>
      </c>
      <c r="K1376" s="33">
        <f t="shared" si="457"/>
        <v>1006362.633976041</v>
      </c>
      <c r="L1376" s="33">
        <f t="shared" si="457"/>
        <v>1081499.5449114335</v>
      </c>
    </row>
    <row r="1377" spans="1:12" x14ac:dyDescent="0.25">
      <c r="A1377" s="35"/>
      <c r="B1377" s="50" t="s">
        <v>21</v>
      </c>
      <c r="C1377" s="50">
        <f>C1371-C1376</f>
        <v>1961327.9215469169</v>
      </c>
      <c r="D1377" s="50">
        <f t="shared" ref="D1377:L1377" si="458">D1371-D1376</f>
        <v>1983054.4022621226</v>
      </c>
      <c r="E1377" s="50">
        <f t="shared" si="458"/>
        <v>2054619.785268913</v>
      </c>
      <c r="F1377" s="50">
        <f t="shared" si="458"/>
        <v>2106119.6681547416</v>
      </c>
      <c r="G1377" s="50">
        <f t="shared" si="458"/>
        <v>2198097.6108515151</v>
      </c>
      <c r="H1377" s="50">
        <f t="shared" si="458"/>
        <v>2290075.5535482885</v>
      </c>
      <c r="I1377" s="50">
        <f t="shared" si="458"/>
        <v>2382053.496245062</v>
      </c>
      <c r="J1377" s="50">
        <f t="shared" si="458"/>
        <v>2566009.3816386093</v>
      </c>
      <c r="K1377" s="50">
        <f t="shared" si="458"/>
        <v>2657987.3243353828</v>
      </c>
      <c r="L1377" s="51">
        <f t="shared" si="458"/>
        <v>2841943.2097289297</v>
      </c>
    </row>
    <row r="1378" spans="1:12" x14ac:dyDescent="0.25">
      <c r="A1378" s="35"/>
      <c r="B1378" s="17"/>
      <c r="C1378" s="17"/>
      <c r="D1378" s="17"/>
      <c r="E1378" s="17"/>
      <c r="F1378" s="17"/>
      <c r="G1378" s="17"/>
      <c r="H1378" s="17"/>
      <c r="I1378" s="17"/>
      <c r="J1378" s="17"/>
      <c r="K1378" s="17"/>
      <c r="L1378" s="36"/>
    </row>
    <row r="1379" spans="1:12" x14ac:dyDescent="0.25">
      <c r="A1379" s="35"/>
      <c r="B1379" s="28" t="s">
        <v>0</v>
      </c>
      <c r="C1379" s="29">
        <v>2098.7399999999998</v>
      </c>
      <c r="D1379" s="17"/>
      <c r="E1379" s="17"/>
      <c r="F1379" s="17"/>
      <c r="G1379" s="17"/>
      <c r="H1379" s="17"/>
      <c r="I1379" s="17"/>
      <c r="J1379" s="17"/>
      <c r="K1379" s="17"/>
      <c r="L1379" s="36"/>
    </row>
    <row r="1380" spans="1:12" x14ac:dyDescent="0.25">
      <c r="A1380" s="37" t="s">
        <v>147</v>
      </c>
      <c r="B1380" s="30" t="s">
        <v>189</v>
      </c>
      <c r="C1380" s="30" t="s">
        <v>190</v>
      </c>
      <c r="D1380" s="30" t="s">
        <v>196</v>
      </c>
      <c r="E1380" s="30" t="s">
        <v>197</v>
      </c>
      <c r="F1380" s="30" t="s">
        <v>198</v>
      </c>
      <c r="G1380" s="17"/>
      <c r="H1380" s="17"/>
      <c r="I1380" s="17"/>
      <c r="J1380" s="17"/>
      <c r="K1380" s="17"/>
      <c r="L1380" s="36"/>
    </row>
    <row r="1381" spans="1:12" x14ac:dyDescent="0.25">
      <c r="A1381" s="37" t="s">
        <v>1</v>
      </c>
      <c r="B1381" s="30">
        <v>35</v>
      </c>
      <c r="C1381" s="30">
        <v>35</v>
      </c>
      <c r="D1381" s="30">
        <v>35</v>
      </c>
      <c r="E1381" s="30">
        <v>35</v>
      </c>
      <c r="F1381" s="30">
        <v>35</v>
      </c>
      <c r="G1381" s="17"/>
      <c r="H1381" s="17"/>
      <c r="I1381" s="17"/>
      <c r="J1381" s="17"/>
      <c r="K1381" s="17"/>
      <c r="L1381" s="36"/>
    </row>
    <row r="1382" spans="1:12" x14ac:dyDescent="0.25">
      <c r="A1382" s="35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36"/>
    </row>
    <row r="1383" spans="1:12" x14ac:dyDescent="0.25">
      <c r="A1383" s="35"/>
      <c r="B1383" s="28" t="s">
        <v>3</v>
      </c>
      <c r="C1383" s="17">
        <v>4</v>
      </c>
      <c r="D1383" s="17">
        <v>6</v>
      </c>
      <c r="E1383" s="17">
        <v>9</v>
      </c>
      <c r="F1383" s="17">
        <v>11</v>
      </c>
      <c r="G1383" s="17">
        <v>14</v>
      </c>
      <c r="H1383" s="17">
        <v>16</v>
      </c>
      <c r="I1383" s="17">
        <v>19</v>
      </c>
      <c r="J1383" s="17">
        <v>21</v>
      </c>
      <c r="K1383" s="17">
        <v>23</v>
      </c>
      <c r="L1383" s="36" t="s">
        <v>4</v>
      </c>
    </row>
    <row r="1384" spans="1:12" x14ac:dyDescent="0.25">
      <c r="A1384" s="35" t="s">
        <v>56</v>
      </c>
      <c r="B1384" s="28" t="s">
        <v>2</v>
      </c>
      <c r="C1384" s="31">
        <v>0.2</v>
      </c>
      <c r="D1384" s="31">
        <v>0.3</v>
      </c>
      <c r="E1384" s="31">
        <v>0.4</v>
      </c>
      <c r="F1384" s="31">
        <v>0.5</v>
      </c>
      <c r="G1384" s="31">
        <v>0.6</v>
      </c>
      <c r="H1384" s="31">
        <v>0.7</v>
      </c>
      <c r="I1384" s="31">
        <v>0.8</v>
      </c>
      <c r="J1384" s="31">
        <v>1</v>
      </c>
      <c r="K1384" s="31">
        <v>1.1000000000000001</v>
      </c>
      <c r="L1384" s="39">
        <v>1.3</v>
      </c>
    </row>
    <row r="1385" spans="1:12" ht="18.75" x14ac:dyDescent="0.3">
      <c r="A1385" s="35"/>
      <c r="B1385" s="28" t="s">
        <v>7</v>
      </c>
      <c r="C1385" s="31">
        <v>0.1</v>
      </c>
      <c r="D1385" s="31">
        <v>0.2</v>
      </c>
      <c r="E1385" s="31">
        <v>0.4</v>
      </c>
      <c r="F1385" s="32">
        <v>0.8</v>
      </c>
      <c r="G1385" s="31"/>
      <c r="H1385" s="31"/>
      <c r="I1385" s="31"/>
      <c r="J1385" s="31"/>
      <c r="K1385" s="31"/>
      <c r="L1385" s="39"/>
    </row>
    <row r="1386" spans="1:12" x14ac:dyDescent="0.25">
      <c r="A1386" s="35" t="s">
        <v>191</v>
      </c>
      <c r="B1386" s="17" t="s">
        <v>5</v>
      </c>
      <c r="C1386" s="17">
        <f>('NO TOCAR'!$B$9*$C$1379)</f>
        <v>774013.63670849835</v>
      </c>
      <c r="D1386" s="17">
        <f>('NO TOCAR'!$B$9*$C$1379)</f>
        <v>774013.63670849835</v>
      </c>
      <c r="E1386" s="17">
        <f>('NO TOCAR'!$B$9*$C$1379)</f>
        <v>774013.63670849835</v>
      </c>
      <c r="F1386" s="17">
        <f>('NO TOCAR'!$B$9*$C$1379)</f>
        <v>774013.63670849835</v>
      </c>
      <c r="G1386" s="17">
        <f>('NO TOCAR'!$B$9*$C$1379)</f>
        <v>774013.63670849835</v>
      </c>
      <c r="H1386" s="17">
        <f>('NO TOCAR'!$B$9*$C$1379)</f>
        <v>774013.63670849835</v>
      </c>
      <c r="I1386" s="17">
        <f>('NO TOCAR'!$B$9*$C$1379)</f>
        <v>774013.63670849835</v>
      </c>
      <c r="J1386" s="17">
        <f>('NO TOCAR'!$B$9*$C$1379)</f>
        <v>774013.63670849835</v>
      </c>
      <c r="K1386" s="17">
        <f>('NO TOCAR'!$B$9*$C$1379)</f>
        <v>774013.63670849835</v>
      </c>
      <c r="L1386" s="36">
        <f>('NO TOCAR'!$B$9*$C$1379)</f>
        <v>774013.63670849835</v>
      </c>
    </row>
    <row r="1387" spans="1:12" x14ac:dyDescent="0.25">
      <c r="A1387" s="35" t="s">
        <v>192</v>
      </c>
      <c r="B1387" s="17" t="s">
        <v>6</v>
      </c>
      <c r="C1387" s="17">
        <f>C1386*C1384</f>
        <v>154802.72734169968</v>
      </c>
      <c r="D1387" s="17">
        <f>D1386*D1384</f>
        <v>232204.0910125495</v>
      </c>
      <c r="E1387" s="17">
        <f t="shared" ref="E1387:L1387" si="459">E1386*E1384</f>
        <v>309605.45468339935</v>
      </c>
      <c r="F1387" s="17">
        <f t="shared" si="459"/>
        <v>387006.81835424918</v>
      </c>
      <c r="G1387" s="17">
        <f t="shared" si="459"/>
        <v>464408.182025099</v>
      </c>
      <c r="H1387" s="17">
        <f t="shared" si="459"/>
        <v>541809.54569594876</v>
      </c>
      <c r="I1387" s="17">
        <f t="shared" si="459"/>
        <v>619210.9093667987</v>
      </c>
      <c r="J1387" s="17">
        <f t="shared" si="459"/>
        <v>774013.63670849835</v>
      </c>
      <c r="K1387" s="17">
        <f t="shared" si="459"/>
        <v>851415.00037934829</v>
      </c>
      <c r="L1387" s="36">
        <f t="shared" si="459"/>
        <v>1006217.7277210479</v>
      </c>
    </row>
    <row r="1388" spans="1:12" x14ac:dyDescent="0.25">
      <c r="A1388" s="35" t="s">
        <v>193</v>
      </c>
      <c r="B1388" s="17" t="s">
        <v>7</v>
      </c>
      <c r="C1388" s="17">
        <f>C1386*$F$629</f>
        <v>619210.9093667987</v>
      </c>
      <c r="D1388" s="17">
        <f t="shared" ref="D1388:L1388" si="460">D1386*$F$629</f>
        <v>619210.9093667987</v>
      </c>
      <c r="E1388" s="17">
        <f t="shared" si="460"/>
        <v>619210.9093667987</v>
      </c>
      <c r="F1388" s="17">
        <f t="shared" si="460"/>
        <v>619210.9093667987</v>
      </c>
      <c r="G1388" s="17">
        <f t="shared" si="460"/>
        <v>619210.9093667987</v>
      </c>
      <c r="H1388" s="17">
        <f t="shared" si="460"/>
        <v>619210.9093667987</v>
      </c>
      <c r="I1388" s="17">
        <f t="shared" si="460"/>
        <v>619210.9093667987</v>
      </c>
      <c r="J1388" s="17">
        <f t="shared" si="460"/>
        <v>619210.9093667987</v>
      </c>
      <c r="K1388" s="17">
        <f t="shared" si="460"/>
        <v>619210.9093667987</v>
      </c>
      <c r="L1388" s="36">
        <f t="shared" si="460"/>
        <v>619210.9093667987</v>
      </c>
    </row>
    <row r="1389" spans="1:12" x14ac:dyDescent="0.25">
      <c r="A1389" s="35" t="s">
        <v>194</v>
      </c>
      <c r="B1389" s="17" t="s">
        <v>8</v>
      </c>
      <c r="C1389" s="17">
        <f>'NO TOCAR'!$D$11</f>
        <v>332899.41162239999</v>
      </c>
      <c r="D1389" s="17">
        <f>C1389+'NO TOCAR'!$E$13</f>
        <v>348031.18949759996</v>
      </c>
      <c r="E1389" s="17">
        <f>D1389+'NO TOCAR'!$E$13</f>
        <v>363162.96737279993</v>
      </c>
      <c r="F1389" s="17">
        <f>E1389+'NO TOCAR'!$E$13</f>
        <v>378294.7452479999</v>
      </c>
      <c r="G1389" s="17">
        <f>F1389+'NO TOCAR'!$E$13</f>
        <v>393426.52312319988</v>
      </c>
      <c r="H1389" s="17">
        <f>G1389+'NO TOCAR'!$E$13</f>
        <v>408558.30099839985</v>
      </c>
      <c r="I1389" s="17">
        <f>H1389+'NO TOCAR'!$E$13</f>
        <v>423690.07887359982</v>
      </c>
      <c r="J1389" s="17">
        <f>I1389+'NO TOCAR'!$E$13+'NO TOCAR'!$E$13</f>
        <v>453953.63462399977</v>
      </c>
      <c r="K1389" s="17">
        <f>J1389+'NO TOCAR'!$E$13</f>
        <v>469085.41249919974</v>
      </c>
      <c r="L1389" s="17">
        <f>K1389+'NO TOCAR'!$E$13+'NO TOCAR'!$E$13</f>
        <v>499348.96824959968</v>
      </c>
    </row>
    <row r="1390" spans="1:12" x14ac:dyDescent="0.25">
      <c r="A1390" s="35" t="s">
        <v>195</v>
      </c>
      <c r="B1390" s="17" t="s">
        <v>9</v>
      </c>
      <c r="C1390" s="17">
        <f>(C1389+C1388+C1387+C1386)*$E$8</f>
        <v>752370.67401575879</v>
      </c>
      <c r="D1390" s="17">
        <f t="shared" ref="D1390:L1390" si="461">(D1389+D1388+D1387+D1386)*$E$8</f>
        <v>789383.93063417869</v>
      </c>
      <c r="E1390" s="17">
        <f t="shared" si="461"/>
        <v>826397.18725259847</v>
      </c>
      <c r="F1390" s="17">
        <f t="shared" si="461"/>
        <v>863410.44387101848</v>
      </c>
      <c r="G1390" s="17">
        <f t="shared" si="461"/>
        <v>900423.70048943837</v>
      </c>
      <c r="H1390" s="17">
        <f t="shared" si="461"/>
        <v>937436.95710785838</v>
      </c>
      <c r="I1390" s="17">
        <f t="shared" si="461"/>
        <v>974450.21372627828</v>
      </c>
      <c r="J1390" s="17">
        <f t="shared" si="461"/>
        <v>1048476.7269631182</v>
      </c>
      <c r="K1390" s="17">
        <f t="shared" si="461"/>
        <v>1085489.9835815381</v>
      </c>
      <c r="L1390" s="36">
        <f t="shared" si="461"/>
        <v>1159516.4968183781</v>
      </c>
    </row>
    <row r="1391" spans="1:12" x14ac:dyDescent="0.25">
      <c r="A1391" s="35"/>
      <c r="B1391" s="17" t="s">
        <v>10</v>
      </c>
      <c r="C1391" s="17">
        <f>('NO TOCAR'!$E$4)*2</f>
        <v>32900</v>
      </c>
      <c r="D1391" s="17">
        <f>('NO TOCAR'!$E$4)*2</f>
        <v>32900</v>
      </c>
      <c r="E1391" s="17">
        <f>('NO TOCAR'!$E$4)*2</f>
        <v>32900</v>
      </c>
      <c r="F1391" s="17">
        <f>('NO TOCAR'!$E$4)*2</f>
        <v>32900</v>
      </c>
      <c r="G1391" s="17">
        <f>('NO TOCAR'!$E$4)*2</f>
        <v>32900</v>
      </c>
      <c r="H1391" s="17">
        <f>('NO TOCAR'!$E$4)*2</f>
        <v>32900</v>
      </c>
      <c r="I1391" s="17">
        <f>('NO TOCAR'!$E$4)*2</f>
        <v>32900</v>
      </c>
      <c r="J1391" s="17">
        <f>('NO TOCAR'!$E$4)*2</f>
        <v>32900</v>
      </c>
      <c r="K1391" s="17">
        <f>('NO TOCAR'!$E$4)*2</f>
        <v>32900</v>
      </c>
      <c r="L1391" s="36">
        <f>('NO TOCAR'!$E$4)*2</f>
        <v>32900</v>
      </c>
    </row>
    <row r="1392" spans="1:12" x14ac:dyDescent="0.25">
      <c r="A1392" s="35"/>
      <c r="B1392" s="17" t="s">
        <v>11</v>
      </c>
      <c r="C1392" s="17">
        <f>('NO TOCAR'!$B$15)*2</f>
        <v>53823.819455999997</v>
      </c>
      <c r="D1392" s="17">
        <f>('NO TOCAR'!$B$15)*2</f>
        <v>53823.819455999997</v>
      </c>
      <c r="E1392" s="17">
        <f>('NO TOCAR'!$B$15)*2</f>
        <v>53823.819455999997</v>
      </c>
      <c r="F1392" s="17">
        <f>('NO TOCAR'!$B$15)*2</f>
        <v>53823.819455999997</v>
      </c>
      <c r="G1392" s="17">
        <f>('NO TOCAR'!$B$15)*2</f>
        <v>53823.819455999997</v>
      </c>
      <c r="H1392" s="17">
        <f>('NO TOCAR'!$B$15)*2</f>
        <v>53823.819455999997</v>
      </c>
      <c r="I1392" s="17">
        <f>('NO TOCAR'!$B$15)*2</f>
        <v>53823.819455999997</v>
      </c>
      <c r="J1392" s="17">
        <f>('NO TOCAR'!$B$15)*2</f>
        <v>53823.819455999997</v>
      </c>
      <c r="K1392" s="17">
        <f>('NO TOCAR'!$B$15)*2</f>
        <v>53823.819455999997</v>
      </c>
      <c r="L1392" s="36">
        <f>('NO TOCAR'!$B$15)*2</f>
        <v>53823.819455999997</v>
      </c>
    </row>
    <row r="1393" spans="1:12" x14ac:dyDescent="0.25">
      <c r="A1393" s="35"/>
      <c r="B1393" s="17" t="s">
        <v>12</v>
      </c>
      <c r="C1393" s="17">
        <f>('NO TOCAR'!$F$4)*2</f>
        <v>12794.44</v>
      </c>
      <c r="D1393" s="17">
        <f>('NO TOCAR'!$F$4)*2</f>
        <v>12794.44</v>
      </c>
      <c r="E1393" s="17">
        <f>('NO TOCAR'!$F$4)*2</f>
        <v>12794.44</v>
      </c>
      <c r="F1393" s="17">
        <f>('NO TOCAR'!$F$4)*2</f>
        <v>12794.44</v>
      </c>
      <c r="G1393" s="17">
        <f>('NO TOCAR'!$F$4)*2</f>
        <v>12794.44</v>
      </c>
      <c r="H1393" s="17">
        <f>('NO TOCAR'!$F$4)*2</f>
        <v>12794.44</v>
      </c>
      <c r="I1393" s="17">
        <f>('NO TOCAR'!$F$4)*2</f>
        <v>12794.44</v>
      </c>
      <c r="J1393" s="17">
        <f>('NO TOCAR'!$F$4)*2</f>
        <v>12794.44</v>
      </c>
      <c r="K1393" s="17">
        <f>('NO TOCAR'!$F$4)*2</f>
        <v>12794.44</v>
      </c>
      <c r="L1393" s="36">
        <f>('NO TOCAR'!$F$4)*2</f>
        <v>12794.44</v>
      </c>
    </row>
    <row r="1394" spans="1:12" x14ac:dyDescent="0.25">
      <c r="A1394" s="35"/>
      <c r="B1394" s="17" t="s">
        <v>13</v>
      </c>
      <c r="C1394" s="17">
        <f>'NO TOCAR'!$B$17*1.4</f>
        <v>184707.1570176</v>
      </c>
      <c r="D1394" s="17">
        <f>'NO TOCAR'!$D$17*1.4</f>
        <v>85761.435916799994</v>
      </c>
      <c r="E1394" s="17">
        <f>'NO TOCAR'!$F$17*1.4</f>
        <v>57011.351846400001</v>
      </c>
      <c r="F1394" s="17"/>
      <c r="G1394" s="17"/>
      <c r="H1394" s="17"/>
      <c r="I1394" s="17"/>
      <c r="J1394" s="17"/>
      <c r="K1394" s="17"/>
      <c r="L1394" s="36"/>
    </row>
    <row r="1395" spans="1:12" x14ac:dyDescent="0.25">
      <c r="A1395" s="35"/>
      <c r="B1395" s="17" t="s">
        <v>14</v>
      </c>
      <c r="C1395" s="17">
        <f>('NO TOCAR'!$E$5)*2</f>
        <v>24500</v>
      </c>
      <c r="D1395" s="17">
        <f>('NO TOCAR'!$E$5)*2</f>
        <v>24500</v>
      </c>
      <c r="E1395" s="17">
        <f>('NO TOCAR'!$E$5)*2</f>
        <v>24500</v>
      </c>
      <c r="F1395" s="17">
        <f>('NO TOCAR'!$E$5)*2</f>
        <v>24500</v>
      </c>
      <c r="G1395" s="17">
        <f>('NO TOCAR'!$E$5)*2</f>
        <v>24500</v>
      </c>
      <c r="H1395" s="17">
        <f>('NO TOCAR'!$E$5)*2</f>
        <v>24500</v>
      </c>
      <c r="I1395" s="17">
        <f>('NO TOCAR'!$E$5)*2</f>
        <v>24500</v>
      </c>
      <c r="J1395" s="17">
        <f>('NO TOCAR'!$E$5)*2</f>
        <v>24500</v>
      </c>
      <c r="K1395" s="17">
        <f>('NO TOCAR'!$E$5)*2</f>
        <v>24500</v>
      </c>
      <c r="L1395" s="36">
        <f>('NO TOCAR'!$E$5)*2</f>
        <v>24500</v>
      </c>
    </row>
    <row r="1396" spans="1:12" x14ac:dyDescent="0.25">
      <c r="A1396" s="35"/>
      <c r="B1396" s="17" t="s">
        <v>15</v>
      </c>
      <c r="C1396" s="17">
        <f>('NO TOCAR'!$B$19)*2</f>
        <v>28858.745708800001</v>
      </c>
      <c r="D1396" s="17">
        <f>('NO TOCAR'!$B$19)*2</f>
        <v>28858.745708800001</v>
      </c>
      <c r="E1396" s="17">
        <f>('NO TOCAR'!$B$19)*2</f>
        <v>28858.745708800001</v>
      </c>
      <c r="F1396" s="17">
        <f>('NO TOCAR'!$B$19)*2</f>
        <v>28858.745708800001</v>
      </c>
      <c r="G1396" s="17">
        <f>('NO TOCAR'!$B$19)*2</f>
        <v>28858.745708800001</v>
      </c>
      <c r="H1396" s="17">
        <f>('NO TOCAR'!$B$19)*2</f>
        <v>28858.745708800001</v>
      </c>
      <c r="I1396" s="17">
        <f>('NO TOCAR'!$B$19)*2</f>
        <v>28858.745708800001</v>
      </c>
      <c r="J1396" s="17">
        <f>('NO TOCAR'!$B$19)*2</f>
        <v>28858.745708800001</v>
      </c>
      <c r="K1396" s="17">
        <f>('NO TOCAR'!$B$19)*2</f>
        <v>28858.745708800001</v>
      </c>
      <c r="L1396" s="36">
        <f>('NO TOCAR'!$B$19)*2</f>
        <v>28858.745708800001</v>
      </c>
    </row>
    <row r="1397" spans="1:12" x14ac:dyDescent="0.25">
      <c r="A1397" s="35"/>
      <c r="B1397" s="17" t="s">
        <v>16</v>
      </c>
      <c r="C1397" s="17">
        <f>('NO TOCAR'!$B$21)*2</f>
        <v>145705.647168</v>
      </c>
      <c r="D1397" s="17">
        <f>('NO TOCAR'!$B$21)*2</f>
        <v>145705.647168</v>
      </c>
      <c r="E1397" s="17">
        <f>('NO TOCAR'!$B$21)*2</f>
        <v>145705.647168</v>
      </c>
      <c r="F1397" s="17">
        <f>('NO TOCAR'!$B$21)*2</f>
        <v>145705.647168</v>
      </c>
      <c r="G1397" s="17">
        <f>('NO TOCAR'!$B$21)*2</f>
        <v>145705.647168</v>
      </c>
      <c r="H1397" s="17">
        <f>('NO TOCAR'!$B$21)*2</f>
        <v>145705.647168</v>
      </c>
      <c r="I1397" s="17">
        <f>('NO TOCAR'!$B$21)*2</f>
        <v>145705.647168</v>
      </c>
      <c r="J1397" s="17">
        <f>('NO TOCAR'!$B$21)*2</f>
        <v>145705.647168</v>
      </c>
      <c r="K1397" s="17">
        <f>('NO TOCAR'!$B$21)*2</f>
        <v>145705.647168</v>
      </c>
      <c r="L1397" s="36">
        <f>('NO TOCAR'!$B$21)*2</f>
        <v>145705.647168</v>
      </c>
    </row>
    <row r="1398" spans="1:12" x14ac:dyDescent="0.25">
      <c r="A1398" s="35"/>
      <c r="B1398" s="33" t="s">
        <v>17</v>
      </c>
      <c r="C1398" s="33">
        <f>SUM(C1386:C1397)</f>
        <v>3116587.1684055552</v>
      </c>
      <c r="D1398" s="33">
        <f t="shared" ref="D1398:L1398" si="462">SUM(D1386:D1397)</f>
        <v>3147187.8454692252</v>
      </c>
      <c r="E1398" s="33">
        <f t="shared" si="462"/>
        <v>3247984.1595632946</v>
      </c>
      <c r="F1398" s="33">
        <f t="shared" si="462"/>
        <v>3320519.2058813637</v>
      </c>
      <c r="G1398" s="33">
        <f t="shared" si="462"/>
        <v>3450065.6040458344</v>
      </c>
      <c r="H1398" s="33">
        <f t="shared" si="462"/>
        <v>3579612.0022103041</v>
      </c>
      <c r="I1398" s="33">
        <f t="shared" si="462"/>
        <v>3709158.4003747739</v>
      </c>
      <c r="J1398" s="33">
        <f t="shared" si="462"/>
        <v>3968251.1967037134</v>
      </c>
      <c r="K1398" s="33">
        <f t="shared" si="462"/>
        <v>4097797.5948681822</v>
      </c>
      <c r="L1398" s="40">
        <f t="shared" si="462"/>
        <v>4356890.3911971226</v>
      </c>
    </row>
    <row r="1399" spans="1:12" x14ac:dyDescent="0.25">
      <c r="A1399" s="35"/>
      <c r="B1399" s="17" t="s">
        <v>18</v>
      </c>
      <c r="C1399" s="17">
        <f>(C1394+C1393+C1392+C1391+C1390+C1389+C1388+C1387+C1386)*21%</f>
        <v>612679.78286103869</v>
      </c>
      <c r="D1399" s="17">
        <f t="shared" ref="D1399:L1399" si="463">(D1394+D1393+D1392+D1391+D1390+D1389+D1388+D1387+D1386)*21%</f>
        <v>619105.92504440935</v>
      </c>
      <c r="E1399" s="17">
        <f t="shared" si="463"/>
        <v>640273.1510041639</v>
      </c>
      <c r="F1399" s="17">
        <f t="shared" si="463"/>
        <v>655505.51073095854</v>
      </c>
      <c r="G1399" s="17">
        <f t="shared" si="463"/>
        <v>682710.25434549723</v>
      </c>
      <c r="H1399" s="17">
        <f t="shared" si="463"/>
        <v>709914.99796003581</v>
      </c>
      <c r="I1399" s="17">
        <f t="shared" si="463"/>
        <v>737119.74157457449</v>
      </c>
      <c r="J1399" s="17">
        <f t="shared" si="463"/>
        <v>791529.22880365187</v>
      </c>
      <c r="K1399" s="17">
        <f t="shared" si="463"/>
        <v>818733.97241819045</v>
      </c>
      <c r="L1399" s="36">
        <f t="shared" si="463"/>
        <v>873143.45964726782</v>
      </c>
    </row>
    <row r="1400" spans="1:12" x14ac:dyDescent="0.25">
      <c r="A1400" s="35"/>
      <c r="B1400" s="17" t="s">
        <v>19</v>
      </c>
      <c r="C1400" s="17">
        <f>(C1394+C1393+C1392+C1391+C1390+C1389+C1388+C1387+C1386)*7%</f>
        <v>204226.59428701294</v>
      </c>
      <c r="D1400" s="17">
        <f t="shared" ref="D1400:L1400" si="464">(D1394+D1393+D1392+D1391+D1390+D1389+D1388+D1387+D1386)*7%</f>
        <v>206368.6416814698</v>
      </c>
      <c r="E1400" s="17">
        <f t="shared" si="464"/>
        <v>213424.38366805465</v>
      </c>
      <c r="F1400" s="17">
        <f t="shared" si="464"/>
        <v>218501.83691031954</v>
      </c>
      <c r="G1400" s="17">
        <f t="shared" si="464"/>
        <v>227570.08478183244</v>
      </c>
      <c r="H1400" s="17">
        <f t="shared" si="464"/>
        <v>236638.33265334531</v>
      </c>
      <c r="I1400" s="17">
        <f t="shared" si="464"/>
        <v>245706.58052485817</v>
      </c>
      <c r="J1400" s="17">
        <f t="shared" si="464"/>
        <v>263843.076267884</v>
      </c>
      <c r="K1400" s="17">
        <f t="shared" si="464"/>
        <v>272911.32413939683</v>
      </c>
      <c r="L1400" s="36">
        <f t="shared" si="464"/>
        <v>291047.81988242263</v>
      </c>
    </row>
    <row r="1401" spans="1:12" x14ac:dyDescent="0.25">
      <c r="A1401" s="35"/>
      <c r="B1401" s="17" t="s">
        <v>20</v>
      </c>
      <c r="C1401" s="17">
        <f>'NO TOCAR'!$B$22</f>
        <v>1429.82</v>
      </c>
      <c r="D1401" s="17">
        <f>'NO TOCAR'!$B$22</f>
        <v>1429.82</v>
      </c>
      <c r="E1401" s="17">
        <f>'NO TOCAR'!$B$22</f>
        <v>1429.82</v>
      </c>
      <c r="F1401" s="17">
        <f>'NO TOCAR'!$B$22</f>
        <v>1429.82</v>
      </c>
      <c r="G1401" s="17">
        <f>'NO TOCAR'!$B$22</f>
        <v>1429.82</v>
      </c>
      <c r="H1401" s="17">
        <f>'NO TOCAR'!$B$22</f>
        <v>1429.82</v>
      </c>
      <c r="I1401" s="17">
        <f>'NO TOCAR'!$B$22</f>
        <v>1429.82</v>
      </c>
      <c r="J1401" s="17">
        <f>'NO TOCAR'!$B$22</f>
        <v>1429.82</v>
      </c>
      <c r="K1401" s="17">
        <f>'NO TOCAR'!$B$22</f>
        <v>1429.82</v>
      </c>
      <c r="L1401" s="36">
        <f>'NO TOCAR'!$B$22</f>
        <v>1429.82</v>
      </c>
    </row>
    <row r="1402" spans="1:12" x14ac:dyDescent="0.25">
      <c r="A1402" s="35"/>
      <c r="B1402" s="17" t="s">
        <v>220</v>
      </c>
      <c r="C1402" s="17">
        <f>(C1386+C1387+C1388+C1389+C1390+C1391+C1392+C1393+C1394)*1%</f>
        <v>29175.227755287549</v>
      </c>
      <c r="D1402" s="17">
        <f t="shared" ref="D1402:L1402" si="465">(D1386+D1387+D1388+D1389+D1390+D1391+D1392+D1393+D1394)*1%</f>
        <v>29481.23452592425</v>
      </c>
      <c r="E1402" s="17">
        <f t="shared" si="465"/>
        <v>30489.197666864951</v>
      </c>
      <c r="F1402" s="17">
        <f t="shared" si="465"/>
        <v>31214.548130045641</v>
      </c>
      <c r="G1402" s="17">
        <f t="shared" si="465"/>
        <v>32510.012111690347</v>
      </c>
      <c r="H1402" s="17">
        <f t="shared" si="465"/>
        <v>33805.476093335041</v>
      </c>
      <c r="I1402" s="17">
        <f t="shared" si="465"/>
        <v>35100.940074979735</v>
      </c>
      <c r="J1402" s="17">
        <f t="shared" si="465"/>
        <v>37691.868038269131</v>
      </c>
      <c r="K1402" s="17">
        <f t="shared" si="465"/>
        <v>38987.332019913825</v>
      </c>
      <c r="L1402" s="17">
        <f t="shared" si="465"/>
        <v>41578.259983203228</v>
      </c>
    </row>
    <row r="1403" spans="1:12" x14ac:dyDescent="0.25">
      <c r="A1403" s="35"/>
      <c r="B1403" s="33" t="s">
        <v>22</v>
      </c>
      <c r="C1403" s="33">
        <f>SUM(C1399:C1402)</f>
        <v>847511.42490333912</v>
      </c>
      <c r="D1403" s="33">
        <f t="shared" ref="D1403:L1403" si="466">SUM(D1399:D1402)</f>
        <v>856385.62125180336</v>
      </c>
      <c r="E1403" s="33">
        <f t="shared" si="466"/>
        <v>885616.55233908352</v>
      </c>
      <c r="F1403" s="33">
        <f t="shared" si="466"/>
        <v>906651.71577132365</v>
      </c>
      <c r="G1403" s="33">
        <f t="shared" si="466"/>
        <v>944220.17123901995</v>
      </c>
      <c r="H1403" s="33">
        <f t="shared" si="466"/>
        <v>981788.62670671614</v>
      </c>
      <c r="I1403" s="33">
        <f t="shared" si="466"/>
        <v>1019357.0821744124</v>
      </c>
      <c r="J1403" s="33">
        <f t="shared" si="466"/>
        <v>1094493.9931098053</v>
      </c>
      <c r="K1403" s="33">
        <f t="shared" si="466"/>
        <v>1132062.4485775013</v>
      </c>
      <c r="L1403" s="33">
        <f t="shared" si="466"/>
        <v>1207199.3595128937</v>
      </c>
    </row>
    <row r="1404" spans="1:12" ht="15.75" thickBot="1" x14ac:dyDescent="0.3">
      <c r="A1404" s="42"/>
      <c r="B1404" s="50" t="s">
        <v>21</v>
      </c>
      <c r="C1404" s="50">
        <f>C1398-C1403</f>
        <v>2269075.7435022159</v>
      </c>
      <c r="D1404" s="50">
        <f t="shared" ref="D1404:L1404" si="467">D1398-D1403</f>
        <v>2290802.2242174218</v>
      </c>
      <c r="E1404" s="50">
        <f t="shared" si="467"/>
        <v>2362367.6072242111</v>
      </c>
      <c r="F1404" s="50">
        <f t="shared" si="467"/>
        <v>2413867.4901100402</v>
      </c>
      <c r="G1404" s="50">
        <f t="shared" si="467"/>
        <v>2505845.4328068146</v>
      </c>
      <c r="H1404" s="50">
        <f t="shared" si="467"/>
        <v>2597823.375503588</v>
      </c>
      <c r="I1404" s="50">
        <f t="shared" si="467"/>
        <v>2689801.3182003614</v>
      </c>
      <c r="J1404" s="50">
        <f t="shared" si="467"/>
        <v>2873757.2035939079</v>
      </c>
      <c r="K1404" s="50">
        <f t="shared" si="467"/>
        <v>2965735.1462906809</v>
      </c>
      <c r="L1404" s="51">
        <f t="shared" si="467"/>
        <v>3149691.0316842292</v>
      </c>
    </row>
    <row r="1405" spans="1:12" ht="15.75" thickBot="1" x14ac:dyDescent="0.3"/>
    <row r="1406" spans="1:12" x14ac:dyDescent="0.25">
      <c r="A1406" s="18"/>
      <c r="B1406" s="43" t="s">
        <v>0</v>
      </c>
      <c r="C1406" s="44">
        <v>2400</v>
      </c>
      <c r="D1406" s="19"/>
      <c r="E1406" s="19"/>
      <c r="F1406" s="19"/>
      <c r="G1406" s="19"/>
      <c r="H1406" s="19"/>
      <c r="I1406" s="19"/>
      <c r="J1406" s="19"/>
      <c r="K1406" s="19"/>
      <c r="L1406" s="20"/>
    </row>
    <row r="1407" spans="1:12" x14ac:dyDescent="0.25">
      <c r="A1407" s="37" t="s">
        <v>147</v>
      </c>
      <c r="B1407" s="30" t="s">
        <v>199</v>
      </c>
      <c r="C1407" s="30" t="s">
        <v>200</v>
      </c>
      <c r="D1407" s="17"/>
      <c r="E1407" s="17"/>
      <c r="F1407" s="17"/>
      <c r="G1407" s="17"/>
      <c r="H1407" s="17"/>
      <c r="I1407" s="17"/>
      <c r="J1407" s="17"/>
      <c r="K1407" s="17"/>
      <c r="L1407" s="36"/>
    </row>
    <row r="1408" spans="1:12" x14ac:dyDescent="0.25">
      <c r="A1408" s="37" t="s">
        <v>1</v>
      </c>
      <c r="B1408" s="30">
        <v>30</v>
      </c>
      <c r="C1408" s="30">
        <v>30</v>
      </c>
      <c r="D1408" s="17"/>
      <c r="E1408" s="17"/>
      <c r="F1408" s="17"/>
      <c r="G1408" s="17"/>
      <c r="H1408" s="17"/>
      <c r="I1408" s="17"/>
      <c r="J1408" s="17"/>
      <c r="K1408" s="17"/>
      <c r="L1408" s="36"/>
    </row>
    <row r="1409" spans="1:12" x14ac:dyDescent="0.25">
      <c r="A1409" s="35"/>
      <c r="B1409" s="17"/>
      <c r="C1409" s="17"/>
      <c r="D1409" s="17"/>
      <c r="E1409" s="17"/>
      <c r="F1409" s="17"/>
      <c r="G1409" s="17"/>
      <c r="H1409" s="17"/>
      <c r="I1409" s="17"/>
      <c r="J1409" s="17"/>
      <c r="K1409" s="17"/>
      <c r="L1409" s="36"/>
    </row>
    <row r="1410" spans="1:12" x14ac:dyDescent="0.25">
      <c r="A1410" s="35"/>
      <c r="B1410" s="28" t="s">
        <v>3</v>
      </c>
      <c r="C1410" s="17">
        <v>4</v>
      </c>
      <c r="D1410" s="17">
        <v>6</v>
      </c>
      <c r="E1410" s="17">
        <v>9</v>
      </c>
      <c r="F1410" s="17">
        <v>11</v>
      </c>
      <c r="G1410" s="17">
        <v>14</v>
      </c>
      <c r="H1410" s="17">
        <v>16</v>
      </c>
      <c r="I1410" s="17">
        <v>19</v>
      </c>
      <c r="J1410" s="17">
        <v>21</v>
      </c>
      <c r="K1410" s="17">
        <v>23</v>
      </c>
      <c r="L1410" s="36" t="s">
        <v>4</v>
      </c>
    </row>
    <row r="1411" spans="1:12" x14ac:dyDescent="0.25">
      <c r="A1411" s="35" t="s">
        <v>37</v>
      </c>
      <c r="B1411" s="28" t="s">
        <v>2</v>
      </c>
      <c r="C1411" s="31">
        <v>0.2</v>
      </c>
      <c r="D1411" s="31">
        <v>0.3</v>
      </c>
      <c r="E1411" s="31">
        <v>0.4</v>
      </c>
      <c r="F1411" s="31">
        <v>0.5</v>
      </c>
      <c r="G1411" s="31">
        <v>0.6</v>
      </c>
      <c r="H1411" s="31">
        <v>0.7</v>
      </c>
      <c r="I1411" s="31">
        <v>0.8</v>
      </c>
      <c r="J1411" s="31">
        <v>1</v>
      </c>
      <c r="K1411" s="31">
        <v>1.1000000000000001</v>
      </c>
      <c r="L1411" s="39">
        <v>1.3</v>
      </c>
    </row>
    <row r="1412" spans="1:12" ht="18.75" x14ac:dyDescent="0.3">
      <c r="A1412" s="35"/>
      <c r="B1412" s="28" t="s">
        <v>7</v>
      </c>
      <c r="C1412" s="32">
        <v>0.1</v>
      </c>
      <c r="D1412" s="31">
        <v>0.2</v>
      </c>
      <c r="E1412" s="31">
        <v>0.4</v>
      </c>
      <c r="F1412" s="31">
        <v>0.8</v>
      </c>
      <c r="G1412" s="31"/>
      <c r="H1412" s="31"/>
      <c r="I1412" s="31"/>
      <c r="J1412" s="31"/>
      <c r="K1412" s="31"/>
      <c r="L1412" s="39"/>
    </row>
    <row r="1413" spans="1:12" x14ac:dyDescent="0.25">
      <c r="A1413" s="35" t="s">
        <v>107</v>
      </c>
      <c r="B1413" s="17" t="s">
        <v>5</v>
      </c>
      <c r="C1413" s="17">
        <f>('NO TOCAR'!$B$9*$C$1406)</f>
        <v>885118.08423168003</v>
      </c>
      <c r="D1413" s="17">
        <f>('NO TOCAR'!$B$9*$C$1406)</f>
        <v>885118.08423168003</v>
      </c>
      <c r="E1413" s="17">
        <f>('NO TOCAR'!$B$9*$C$1406)</f>
        <v>885118.08423168003</v>
      </c>
      <c r="F1413" s="17">
        <f>('NO TOCAR'!$B$9*$C$1406)</f>
        <v>885118.08423168003</v>
      </c>
      <c r="G1413" s="17">
        <f>('NO TOCAR'!$B$9*$C$1406)</f>
        <v>885118.08423168003</v>
      </c>
      <c r="H1413" s="17">
        <f>('NO TOCAR'!$B$9*$C$1406)</f>
        <v>885118.08423168003</v>
      </c>
      <c r="I1413" s="17">
        <f>('NO TOCAR'!$B$9*$C$1406)</f>
        <v>885118.08423168003</v>
      </c>
      <c r="J1413" s="17">
        <f>('NO TOCAR'!$B$9*$C$1406)</f>
        <v>885118.08423168003</v>
      </c>
      <c r="K1413" s="17">
        <f>('NO TOCAR'!$B$9*$C$1406)</f>
        <v>885118.08423168003</v>
      </c>
      <c r="L1413" s="36">
        <f>('NO TOCAR'!$B$9*$C$1406)</f>
        <v>885118.08423168003</v>
      </c>
    </row>
    <row r="1414" spans="1:12" x14ac:dyDescent="0.25">
      <c r="A1414" s="35" t="s">
        <v>201</v>
      </c>
      <c r="B1414" s="17" t="s">
        <v>6</v>
      </c>
      <c r="C1414" s="17">
        <f>C1413*C1411</f>
        <v>177023.61684633602</v>
      </c>
      <c r="D1414" s="17">
        <f>D1413*D1411</f>
        <v>265535.42526950402</v>
      </c>
      <c r="E1414" s="17">
        <f t="shared" ref="E1414:L1414" si="468">E1413*E1411</f>
        <v>354047.23369267205</v>
      </c>
      <c r="F1414" s="17">
        <f t="shared" si="468"/>
        <v>442559.04211584001</v>
      </c>
      <c r="G1414" s="17">
        <f t="shared" si="468"/>
        <v>531070.85053900804</v>
      </c>
      <c r="H1414" s="17">
        <f t="shared" si="468"/>
        <v>619582.65896217595</v>
      </c>
      <c r="I1414" s="17">
        <f t="shared" si="468"/>
        <v>708094.46738534409</v>
      </c>
      <c r="J1414" s="17">
        <f t="shared" si="468"/>
        <v>885118.08423168003</v>
      </c>
      <c r="K1414" s="17">
        <f t="shared" si="468"/>
        <v>973629.89265484805</v>
      </c>
      <c r="L1414" s="36">
        <f t="shared" si="468"/>
        <v>1150653.5095011841</v>
      </c>
    </row>
    <row r="1415" spans="1:12" x14ac:dyDescent="0.25">
      <c r="A1415" s="35"/>
      <c r="B1415" s="17" t="s">
        <v>7</v>
      </c>
      <c r="C1415" s="17">
        <f>C1413*$C$8</f>
        <v>88511.808423168011</v>
      </c>
      <c r="D1415" s="17">
        <f t="shared" ref="D1415:L1415" si="469">D1413*$C$8</f>
        <v>88511.808423168011</v>
      </c>
      <c r="E1415" s="17">
        <f t="shared" si="469"/>
        <v>88511.808423168011</v>
      </c>
      <c r="F1415" s="17">
        <f t="shared" si="469"/>
        <v>88511.808423168011</v>
      </c>
      <c r="G1415" s="17">
        <f t="shared" si="469"/>
        <v>88511.808423168011</v>
      </c>
      <c r="H1415" s="17">
        <f t="shared" si="469"/>
        <v>88511.808423168011</v>
      </c>
      <c r="I1415" s="17">
        <f t="shared" si="469"/>
        <v>88511.808423168011</v>
      </c>
      <c r="J1415" s="17">
        <f t="shared" si="469"/>
        <v>88511.808423168011</v>
      </c>
      <c r="K1415" s="17">
        <f t="shared" si="469"/>
        <v>88511.808423168011</v>
      </c>
      <c r="L1415" s="36">
        <f t="shared" si="469"/>
        <v>88511.808423168011</v>
      </c>
    </row>
    <row r="1416" spans="1:12" x14ac:dyDescent="0.25">
      <c r="A1416" s="35"/>
      <c r="B1416" s="17" t="s">
        <v>8</v>
      </c>
      <c r="C1416" s="17">
        <f>'NO TOCAR'!$E$11</f>
        <v>285342.35281920002</v>
      </c>
      <c r="D1416" s="17">
        <f>C1416+'NO TOCAR'!$F$13</f>
        <v>298312.4481408</v>
      </c>
      <c r="E1416" s="17">
        <f>D1416+'NO TOCAR'!$F$13</f>
        <v>311282.54346239998</v>
      </c>
      <c r="F1416" s="17">
        <f>E1416+'NO TOCAR'!$F$13</f>
        <v>324252.63878399995</v>
      </c>
      <c r="G1416" s="17">
        <f>F1416+'NO TOCAR'!$F$13</f>
        <v>337222.73410559993</v>
      </c>
      <c r="H1416" s="17">
        <f>G1416+'NO TOCAR'!$F$13</f>
        <v>350192.8294271999</v>
      </c>
      <c r="I1416" s="17">
        <f>H1416+'NO TOCAR'!$F$13</f>
        <v>363162.92474879988</v>
      </c>
      <c r="J1416" s="17">
        <f>I1416+'NO TOCAR'!$F$13+'NO TOCAR'!$F$13</f>
        <v>389103.11539199983</v>
      </c>
      <c r="K1416" s="17">
        <f>J1416+'NO TOCAR'!$F$13</f>
        <v>402073.21071359981</v>
      </c>
      <c r="L1416" s="17">
        <f>K1416+'NO TOCAR'!$F$13+'NO TOCAR'!$F$13</f>
        <v>428013.40135679976</v>
      </c>
    </row>
    <row r="1417" spans="1:12" x14ac:dyDescent="0.25">
      <c r="A1417" s="35"/>
      <c r="B1417" s="17" t="s">
        <v>9</v>
      </c>
      <c r="C1417" s="17">
        <f>(C1416+C1415+C1414+C1413)*$E$8</f>
        <v>574398.34492815367</v>
      </c>
      <c r="D1417" s="17">
        <f t="shared" ref="D1417:L1417" si="470">(D1416+D1415+D1414+D1413)*$E$8</f>
        <v>614991.1064260609</v>
      </c>
      <c r="E1417" s="17">
        <f t="shared" si="470"/>
        <v>655583.86792396801</v>
      </c>
      <c r="F1417" s="17">
        <f t="shared" si="470"/>
        <v>696176.62942187535</v>
      </c>
      <c r="G1417" s="17">
        <f t="shared" si="470"/>
        <v>736769.39091978245</v>
      </c>
      <c r="H1417" s="17">
        <f t="shared" si="470"/>
        <v>777362.15241768956</v>
      </c>
      <c r="I1417" s="17">
        <f t="shared" si="470"/>
        <v>817954.9139155969</v>
      </c>
      <c r="J1417" s="17">
        <f t="shared" si="470"/>
        <v>899140.43691141123</v>
      </c>
      <c r="K1417" s="17">
        <f t="shared" si="470"/>
        <v>939733.19840931846</v>
      </c>
      <c r="L1417" s="36">
        <f t="shared" si="470"/>
        <v>1020918.7214051329</v>
      </c>
    </row>
    <row r="1418" spans="1:12" x14ac:dyDescent="0.25">
      <c r="A1418" s="35"/>
      <c r="B1418" s="17" t="s">
        <v>10</v>
      </c>
      <c r="C1418" s="17">
        <f>'NO TOCAR'!$E$4</f>
        <v>16450</v>
      </c>
      <c r="D1418" s="17">
        <f>'NO TOCAR'!$E$4</f>
        <v>16450</v>
      </c>
      <c r="E1418" s="17">
        <f>'NO TOCAR'!$E$4</f>
        <v>16450</v>
      </c>
      <c r="F1418" s="17">
        <f>'NO TOCAR'!$E$4</f>
        <v>16450</v>
      </c>
      <c r="G1418" s="17">
        <f>'NO TOCAR'!$E$4</f>
        <v>16450</v>
      </c>
      <c r="H1418" s="17">
        <f>'NO TOCAR'!$E$4</f>
        <v>16450</v>
      </c>
      <c r="I1418" s="17">
        <f>'NO TOCAR'!$E$4</f>
        <v>16450</v>
      </c>
      <c r="J1418" s="17">
        <f>'NO TOCAR'!$E$4</f>
        <v>16450</v>
      </c>
      <c r="K1418" s="17">
        <f>'NO TOCAR'!$E$4</f>
        <v>16450</v>
      </c>
      <c r="L1418" s="36">
        <f>'NO TOCAR'!$E$4</f>
        <v>16450</v>
      </c>
    </row>
    <row r="1419" spans="1:12" x14ac:dyDescent="0.25">
      <c r="A1419" s="35"/>
      <c r="B1419" s="17" t="s">
        <v>11</v>
      </c>
      <c r="C1419" s="17">
        <f>'NO TOCAR'!$B$15</f>
        <v>26911.909727999999</v>
      </c>
      <c r="D1419" s="17">
        <f>'NO TOCAR'!$B$15</f>
        <v>26911.909727999999</v>
      </c>
      <c r="E1419" s="17">
        <f>'NO TOCAR'!$B$15</f>
        <v>26911.909727999999</v>
      </c>
      <c r="F1419" s="17">
        <f>'NO TOCAR'!$B$15</f>
        <v>26911.909727999999</v>
      </c>
      <c r="G1419" s="17">
        <f>'NO TOCAR'!$B$15</f>
        <v>26911.909727999999</v>
      </c>
      <c r="H1419" s="17">
        <f>'NO TOCAR'!$B$15</f>
        <v>26911.909727999999</v>
      </c>
      <c r="I1419" s="17">
        <f>'NO TOCAR'!$B$15</f>
        <v>26911.909727999999</v>
      </c>
      <c r="J1419" s="17">
        <f>'NO TOCAR'!$B$15</f>
        <v>26911.909727999999</v>
      </c>
      <c r="K1419" s="17">
        <f>'NO TOCAR'!$B$15</f>
        <v>26911.909727999999</v>
      </c>
      <c r="L1419" s="36">
        <f>'NO TOCAR'!$B$15</f>
        <v>26911.909727999999</v>
      </c>
    </row>
    <row r="1420" spans="1:12" x14ac:dyDescent="0.25">
      <c r="A1420" s="35"/>
      <c r="B1420" s="17" t="s">
        <v>12</v>
      </c>
      <c r="C1420" s="17">
        <f>'NO TOCAR'!$F$4</f>
        <v>6397.22</v>
      </c>
      <c r="D1420" s="17">
        <f>'NO TOCAR'!$F$4</f>
        <v>6397.22</v>
      </c>
      <c r="E1420" s="17">
        <f>'NO TOCAR'!$F$4</f>
        <v>6397.22</v>
      </c>
      <c r="F1420" s="17">
        <f>'NO TOCAR'!$F$4</f>
        <v>6397.22</v>
      </c>
      <c r="G1420" s="17">
        <f>'NO TOCAR'!$F$4</f>
        <v>6397.22</v>
      </c>
      <c r="H1420" s="17">
        <f>'NO TOCAR'!$F$4</f>
        <v>6397.22</v>
      </c>
      <c r="I1420" s="17">
        <f>'NO TOCAR'!$F$4</f>
        <v>6397.22</v>
      </c>
      <c r="J1420" s="17">
        <f>'NO TOCAR'!$F$4</f>
        <v>6397.22</v>
      </c>
      <c r="K1420" s="17">
        <f>'NO TOCAR'!$F$4</f>
        <v>6397.22</v>
      </c>
      <c r="L1420" s="36">
        <f>'NO TOCAR'!$F$4</f>
        <v>6397.22</v>
      </c>
    </row>
    <row r="1421" spans="1:12" x14ac:dyDescent="0.25">
      <c r="A1421" s="35"/>
      <c r="B1421" s="17" t="s">
        <v>13</v>
      </c>
      <c r="C1421" s="17">
        <f>'NO TOCAR'!$B$17*1.2</f>
        <v>158320.4203008</v>
      </c>
      <c r="D1421" s="17">
        <f>'NO TOCAR'!$D$17*1.2</f>
        <v>73509.802214399999</v>
      </c>
      <c r="E1421" s="17">
        <f>'NO TOCAR'!$F$17*1.2</f>
        <v>48866.873011199998</v>
      </c>
      <c r="F1421" s="17"/>
      <c r="G1421" s="17"/>
      <c r="H1421" s="17"/>
      <c r="I1421" s="17"/>
      <c r="J1421" s="17"/>
      <c r="K1421" s="17"/>
      <c r="L1421" s="36"/>
    </row>
    <row r="1422" spans="1:12" x14ac:dyDescent="0.25">
      <c r="A1422" s="35"/>
      <c r="B1422" s="17" t="s">
        <v>14</v>
      </c>
      <c r="C1422" s="17">
        <f>'NO TOCAR'!$E$5</f>
        <v>12250</v>
      </c>
      <c r="D1422" s="17">
        <f>'NO TOCAR'!$E$5</f>
        <v>12250</v>
      </c>
      <c r="E1422" s="17">
        <f>'NO TOCAR'!$E$5</f>
        <v>12250</v>
      </c>
      <c r="F1422" s="17">
        <f>'NO TOCAR'!$E$5</f>
        <v>12250</v>
      </c>
      <c r="G1422" s="17">
        <f>'NO TOCAR'!$E$5</f>
        <v>12250</v>
      </c>
      <c r="H1422" s="17">
        <f>'NO TOCAR'!$E$5</f>
        <v>12250</v>
      </c>
      <c r="I1422" s="17">
        <f>'NO TOCAR'!$E$5</f>
        <v>12250</v>
      </c>
      <c r="J1422" s="17">
        <f>'NO TOCAR'!$E$5</f>
        <v>12250</v>
      </c>
      <c r="K1422" s="17">
        <f>'NO TOCAR'!$E$5</f>
        <v>12250</v>
      </c>
      <c r="L1422" s="36">
        <f>'NO TOCAR'!$E$5</f>
        <v>12250</v>
      </c>
    </row>
    <row r="1423" spans="1:12" x14ac:dyDescent="0.25">
      <c r="A1423" s="35"/>
      <c r="B1423" s="17" t="s">
        <v>15</v>
      </c>
      <c r="C1423" s="17">
        <f>'NO TOCAR'!$B$19</f>
        <v>14429.372854400001</v>
      </c>
      <c r="D1423" s="17">
        <f>'NO TOCAR'!$B$19</f>
        <v>14429.372854400001</v>
      </c>
      <c r="E1423" s="17">
        <f>'NO TOCAR'!$B$19</f>
        <v>14429.372854400001</v>
      </c>
      <c r="F1423" s="17">
        <f>'NO TOCAR'!$B$19</f>
        <v>14429.372854400001</v>
      </c>
      <c r="G1423" s="17">
        <f>'NO TOCAR'!$B$19</f>
        <v>14429.372854400001</v>
      </c>
      <c r="H1423" s="17">
        <f>'NO TOCAR'!$B$19</f>
        <v>14429.372854400001</v>
      </c>
      <c r="I1423" s="17">
        <f>'NO TOCAR'!$B$19</f>
        <v>14429.372854400001</v>
      </c>
      <c r="J1423" s="17">
        <f>'NO TOCAR'!$B$19</f>
        <v>14429.372854400001</v>
      </c>
      <c r="K1423" s="17">
        <f>'NO TOCAR'!$B$19</f>
        <v>14429.372854400001</v>
      </c>
      <c r="L1423" s="36">
        <f>'NO TOCAR'!$B$19</f>
        <v>14429.372854400001</v>
      </c>
    </row>
    <row r="1424" spans="1:12" x14ac:dyDescent="0.25">
      <c r="A1424" s="35"/>
      <c r="B1424" s="17" t="s">
        <v>16</v>
      </c>
      <c r="C1424" s="17">
        <f>'NO TOCAR'!$B$21</f>
        <v>72852.823583999998</v>
      </c>
      <c r="D1424" s="17">
        <f>'NO TOCAR'!$B$21</f>
        <v>72852.823583999998</v>
      </c>
      <c r="E1424" s="17">
        <f>'NO TOCAR'!$B$21</f>
        <v>72852.823583999998</v>
      </c>
      <c r="F1424" s="17">
        <f>'NO TOCAR'!$B$21</f>
        <v>72852.823583999998</v>
      </c>
      <c r="G1424" s="17">
        <f>'NO TOCAR'!$B$21</f>
        <v>72852.823583999998</v>
      </c>
      <c r="H1424" s="17">
        <f>'NO TOCAR'!$B$21</f>
        <v>72852.823583999998</v>
      </c>
      <c r="I1424" s="17">
        <f>'NO TOCAR'!$B$21</f>
        <v>72852.823583999998</v>
      </c>
      <c r="J1424" s="17">
        <f>'NO TOCAR'!$B$21</f>
        <v>72852.823583999998</v>
      </c>
      <c r="K1424" s="17">
        <f>'NO TOCAR'!$B$21</f>
        <v>72852.823583999998</v>
      </c>
      <c r="L1424" s="36">
        <f>'NO TOCAR'!$B$21</f>
        <v>72852.823583999998</v>
      </c>
    </row>
    <row r="1425" spans="1:12" x14ac:dyDescent="0.25">
      <c r="A1425" s="35"/>
      <c r="B1425" s="33" t="s">
        <v>17</v>
      </c>
      <c r="C1425" s="33">
        <f>SUM(C1413:C1424)</f>
        <v>2318005.9537157379</v>
      </c>
      <c r="D1425" s="33">
        <f t="shared" ref="D1425:L1425" si="471">SUM(D1413:D1424)</f>
        <v>2375270.0008720132</v>
      </c>
      <c r="E1425" s="33">
        <f t="shared" si="471"/>
        <v>2492701.7369114887</v>
      </c>
      <c r="F1425" s="33">
        <f t="shared" si="471"/>
        <v>2585909.5291429632</v>
      </c>
      <c r="G1425" s="33">
        <f t="shared" si="471"/>
        <v>2727984.1943856389</v>
      </c>
      <c r="H1425" s="33">
        <f t="shared" si="471"/>
        <v>2870058.8596283137</v>
      </c>
      <c r="I1425" s="33">
        <f t="shared" si="471"/>
        <v>3012133.5248709889</v>
      </c>
      <c r="J1425" s="33">
        <f t="shared" si="471"/>
        <v>3296282.8553563394</v>
      </c>
      <c r="K1425" s="33">
        <f t="shared" si="471"/>
        <v>3438357.5205990146</v>
      </c>
      <c r="L1425" s="40">
        <f t="shared" si="471"/>
        <v>3722506.851084365</v>
      </c>
    </row>
    <row r="1426" spans="1:12" x14ac:dyDescent="0.25">
      <c r="A1426" s="35"/>
      <c r="B1426" s="17" t="s">
        <v>18</v>
      </c>
      <c r="C1426" s="17">
        <f>(C1421+C1420+C1419+C1418+C1417+C1416+C1415+C1414+C1413)*21%</f>
        <v>465879.4890282409</v>
      </c>
      <c r="D1426" s="17">
        <f t="shared" ref="D1426:L1426" si="472">(D1421+D1420+D1419+D1418+D1417+D1416+D1415+D1414+D1413)*21%</f>
        <v>477904.93893105874</v>
      </c>
      <c r="E1426" s="17">
        <f t="shared" si="472"/>
        <v>502565.60349934851</v>
      </c>
      <c r="F1426" s="17">
        <f t="shared" si="472"/>
        <v>522139.23986795836</v>
      </c>
      <c r="G1426" s="17">
        <f t="shared" si="472"/>
        <v>551974.91956892004</v>
      </c>
      <c r="H1426" s="17">
        <f t="shared" si="472"/>
        <v>581810.59926988184</v>
      </c>
      <c r="I1426" s="17">
        <f t="shared" si="472"/>
        <v>611646.27897084365</v>
      </c>
      <c r="J1426" s="17">
        <f t="shared" si="472"/>
        <v>671317.63837276725</v>
      </c>
      <c r="K1426" s="17">
        <f t="shared" si="472"/>
        <v>701153.31807372917</v>
      </c>
      <c r="L1426" s="36">
        <f t="shared" si="472"/>
        <v>760824.67747565254</v>
      </c>
    </row>
    <row r="1427" spans="1:12" x14ac:dyDescent="0.25">
      <c r="A1427" s="35"/>
      <c r="B1427" s="17" t="s">
        <v>19</v>
      </c>
      <c r="C1427" s="17">
        <f>(C1421+C1420+C1419+C1418+C1417+C1416+C1415+C1414+C1413)*7%</f>
        <v>155293.16300941366</v>
      </c>
      <c r="D1427" s="17">
        <f t="shared" ref="D1427:L1427" si="473">(D1421+D1420+D1419+D1418+D1417+D1416+D1415+D1414+D1413)*7%</f>
        <v>159301.64631035292</v>
      </c>
      <c r="E1427" s="17">
        <f t="shared" si="473"/>
        <v>167521.86783311618</v>
      </c>
      <c r="F1427" s="17">
        <f t="shared" si="473"/>
        <v>174046.41328931946</v>
      </c>
      <c r="G1427" s="17">
        <f t="shared" si="473"/>
        <v>183991.63985630669</v>
      </c>
      <c r="H1427" s="17">
        <f t="shared" si="473"/>
        <v>193936.86642329398</v>
      </c>
      <c r="I1427" s="17">
        <f t="shared" si="473"/>
        <v>203882.09299028123</v>
      </c>
      <c r="J1427" s="17">
        <f t="shared" si="473"/>
        <v>223772.54612425578</v>
      </c>
      <c r="K1427" s="17">
        <f t="shared" si="473"/>
        <v>233717.77269124307</v>
      </c>
      <c r="L1427" s="36">
        <f t="shared" si="473"/>
        <v>253608.22582521755</v>
      </c>
    </row>
    <row r="1428" spans="1:12" x14ac:dyDescent="0.25">
      <c r="A1428" s="35"/>
      <c r="B1428" s="17" t="s">
        <v>20</v>
      </c>
      <c r="C1428" s="17">
        <f>'NO TOCAR'!$B$22</f>
        <v>1429.82</v>
      </c>
      <c r="D1428" s="17">
        <f>'NO TOCAR'!$B$22</f>
        <v>1429.82</v>
      </c>
      <c r="E1428" s="17">
        <f>'NO TOCAR'!$B$22</f>
        <v>1429.82</v>
      </c>
      <c r="F1428" s="17">
        <f>'NO TOCAR'!$B$22</f>
        <v>1429.82</v>
      </c>
      <c r="G1428" s="17">
        <f>'NO TOCAR'!$B$22</f>
        <v>1429.82</v>
      </c>
      <c r="H1428" s="17">
        <f>'NO TOCAR'!$B$22</f>
        <v>1429.82</v>
      </c>
      <c r="I1428" s="17">
        <f>'NO TOCAR'!$B$22</f>
        <v>1429.82</v>
      </c>
      <c r="J1428" s="17">
        <f>'NO TOCAR'!$B$22</f>
        <v>1429.82</v>
      </c>
      <c r="K1428" s="17">
        <f>'NO TOCAR'!$B$22</f>
        <v>1429.82</v>
      </c>
      <c r="L1428" s="36">
        <f>'NO TOCAR'!$B$22</f>
        <v>1429.82</v>
      </c>
    </row>
    <row r="1429" spans="1:12" x14ac:dyDescent="0.25">
      <c r="A1429" s="35"/>
      <c r="B1429" s="17" t="s">
        <v>220</v>
      </c>
      <c r="C1429" s="17">
        <f>(C1413+C1414+C1415+C1416+C1417+C1418+C1419+C1420+C1421)*1%</f>
        <v>22184.737572773378</v>
      </c>
      <c r="D1429" s="17">
        <f t="shared" ref="D1429:L1429" si="474">(D1413+D1414+D1415+D1416+D1417+D1418+D1419+D1420+D1421)*1%</f>
        <v>22757.378044336132</v>
      </c>
      <c r="E1429" s="17">
        <f t="shared" si="474"/>
        <v>23931.695404730886</v>
      </c>
      <c r="F1429" s="17">
        <f t="shared" si="474"/>
        <v>24863.773327045634</v>
      </c>
      <c r="G1429" s="17">
        <f t="shared" si="474"/>
        <v>26284.519979472389</v>
      </c>
      <c r="H1429" s="17">
        <f t="shared" si="474"/>
        <v>27705.266631899136</v>
      </c>
      <c r="I1429" s="17">
        <f t="shared" si="474"/>
        <v>29126.013284325891</v>
      </c>
      <c r="J1429" s="17">
        <f t="shared" si="474"/>
        <v>31967.506589179393</v>
      </c>
      <c r="K1429" s="17">
        <f t="shared" si="474"/>
        <v>33388.253241606144</v>
      </c>
      <c r="L1429" s="17">
        <f t="shared" si="474"/>
        <v>36229.746546459653</v>
      </c>
    </row>
    <row r="1430" spans="1:12" x14ac:dyDescent="0.25">
      <c r="A1430" s="35"/>
      <c r="B1430" s="33" t="s">
        <v>22</v>
      </c>
      <c r="C1430" s="33">
        <f>SUM(C1426:C1429)</f>
        <v>644787.20961042785</v>
      </c>
      <c r="D1430" s="33">
        <f t="shared" ref="D1430:L1430" si="475">SUM(D1426:D1429)</f>
        <v>661393.78328574775</v>
      </c>
      <c r="E1430" s="33">
        <f t="shared" si="475"/>
        <v>695448.98673719552</v>
      </c>
      <c r="F1430" s="33">
        <f t="shared" si="475"/>
        <v>722479.2464843234</v>
      </c>
      <c r="G1430" s="33">
        <f t="shared" si="475"/>
        <v>763680.8994046991</v>
      </c>
      <c r="H1430" s="33">
        <f t="shared" si="475"/>
        <v>804882.55232507491</v>
      </c>
      <c r="I1430" s="33">
        <f t="shared" si="475"/>
        <v>846084.20524545084</v>
      </c>
      <c r="J1430" s="33">
        <f t="shared" si="475"/>
        <v>928487.51108620234</v>
      </c>
      <c r="K1430" s="33">
        <f t="shared" si="475"/>
        <v>969689.16400657839</v>
      </c>
      <c r="L1430" s="33">
        <f t="shared" si="475"/>
        <v>1052092.4698473297</v>
      </c>
    </row>
    <row r="1431" spans="1:12" x14ac:dyDescent="0.25">
      <c r="A1431" s="35"/>
      <c r="B1431" s="50" t="s">
        <v>21</v>
      </c>
      <c r="C1431" s="50">
        <f>C1425-C1430</f>
        <v>1673218.7441053102</v>
      </c>
      <c r="D1431" s="50">
        <f t="shared" ref="D1431:L1431" si="476">D1425-D1430</f>
        <v>1713876.2175862654</v>
      </c>
      <c r="E1431" s="50">
        <f t="shared" si="476"/>
        <v>1797252.7501742933</v>
      </c>
      <c r="F1431" s="50">
        <f t="shared" si="476"/>
        <v>1863430.2826586398</v>
      </c>
      <c r="G1431" s="50">
        <f t="shared" si="476"/>
        <v>1964303.2949809399</v>
      </c>
      <c r="H1431" s="50">
        <f t="shared" si="476"/>
        <v>2065176.3073032387</v>
      </c>
      <c r="I1431" s="50">
        <f t="shared" si="476"/>
        <v>2166049.3196255378</v>
      </c>
      <c r="J1431" s="50">
        <f t="shared" si="476"/>
        <v>2367795.3442701371</v>
      </c>
      <c r="K1431" s="50">
        <f t="shared" si="476"/>
        <v>2468668.3565924363</v>
      </c>
      <c r="L1431" s="51">
        <f t="shared" si="476"/>
        <v>2670414.3812370356</v>
      </c>
    </row>
    <row r="1432" spans="1:12" x14ac:dyDescent="0.25">
      <c r="A1432" s="35"/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36"/>
    </row>
    <row r="1433" spans="1:12" x14ac:dyDescent="0.25">
      <c r="A1433" s="35"/>
      <c r="B1433" s="28" t="s">
        <v>0</v>
      </c>
      <c r="C1433" s="29">
        <v>2400</v>
      </c>
      <c r="D1433" s="17"/>
      <c r="E1433" s="17"/>
      <c r="F1433" s="17"/>
      <c r="G1433" s="17"/>
      <c r="H1433" s="17"/>
      <c r="I1433" s="17"/>
      <c r="J1433" s="17"/>
      <c r="K1433" s="17"/>
      <c r="L1433" s="36"/>
    </row>
    <row r="1434" spans="1:12" x14ac:dyDescent="0.25">
      <c r="A1434" s="37" t="s">
        <v>147</v>
      </c>
      <c r="B1434" s="30" t="s">
        <v>199</v>
      </c>
      <c r="C1434" s="30" t="s">
        <v>200</v>
      </c>
      <c r="D1434" s="17"/>
      <c r="E1434" s="17"/>
      <c r="F1434" s="17"/>
      <c r="G1434" s="17"/>
      <c r="H1434" s="17"/>
      <c r="I1434" s="17"/>
      <c r="J1434" s="17"/>
      <c r="K1434" s="17"/>
      <c r="L1434" s="36"/>
    </row>
    <row r="1435" spans="1:12" x14ac:dyDescent="0.25">
      <c r="A1435" s="37" t="s">
        <v>1</v>
      </c>
      <c r="B1435" s="30">
        <v>30</v>
      </c>
      <c r="C1435" s="30">
        <v>30</v>
      </c>
      <c r="D1435" s="17"/>
      <c r="E1435" s="17"/>
      <c r="F1435" s="17"/>
      <c r="G1435" s="17"/>
      <c r="H1435" s="17"/>
      <c r="I1435" s="17"/>
      <c r="J1435" s="17"/>
      <c r="K1435" s="17"/>
      <c r="L1435" s="36"/>
    </row>
    <row r="1436" spans="1:12" x14ac:dyDescent="0.25">
      <c r="A1436" s="35"/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36"/>
    </row>
    <row r="1437" spans="1:12" x14ac:dyDescent="0.25">
      <c r="A1437" s="35"/>
      <c r="B1437" s="28" t="s">
        <v>3</v>
      </c>
      <c r="C1437" s="17">
        <v>4</v>
      </c>
      <c r="D1437" s="17">
        <v>6</v>
      </c>
      <c r="E1437" s="17">
        <v>9</v>
      </c>
      <c r="F1437" s="17">
        <v>11</v>
      </c>
      <c r="G1437" s="17">
        <v>14</v>
      </c>
      <c r="H1437" s="17">
        <v>16</v>
      </c>
      <c r="I1437" s="17">
        <v>19</v>
      </c>
      <c r="J1437" s="17">
        <v>21</v>
      </c>
      <c r="K1437" s="17">
        <v>23</v>
      </c>
      <c r="L1437" s="36" t="s">
        <v>4</v>
      </c>
    </row>
    <row r="1438" spans="1:12" x14ac:dyDescent="0.25">
      <c r="A1438" s="35" t="s">
        <v>54</v>
      </c>
      <c r="B1438" s="28" t="s">
        <v>2</v>
      </c>
      <c r="C1438" s="31">
        <v>0.2</v>
      </c>
      <c r="D1438" s="31">
        <v>0.3</v>
      </c>
      <c r="E1438" s="31">
        <v>0.4</v>
      </c>
      <c r="F1438" s="31">
        <v>0.5</v>
      </c>
      <c r="G1438" s="31">
        <v>0.6</v>
      </c>
      <c r="H1438" s="31">
        <v>0.7</v>
      </c>
      <c r="I1438" s="31">
        <v>0.8</v>
      </c>
      <c r="J1438" s="31">
        <v>1</v>
      </c>
      <c r="K1438" s="31">
        <v>1.1000000000000001</v>
      </c>
      <c r="L1438" s="39">
        <v>1.3</v>
      </c>
    </row>
    <row r="1439" spans="1:12" ht="18.75" x14ac:dyDescent="0.3">
      <c r="A1439" s="35"/>
      <c r="B1439" s="28" t="s">
        <v>7</v>
      </c>
      <c r="C1439" s="31">
        <v>0.1</v>
      </c>
      <c r="D1439" s="32">
        <v>0.2</v>
      </c>
      <c r="E1439" s="31">
        <v>0.4</v>
      </c>
      <c r="F1439" s="31">
        <v>0.8</v>
      </c>
      <c r="G1439" s="31"/>
      <c r="H1439" s="31"/>
      <c r="I1439" s="31"/>
      <c r="J1439" s="31"/>
      <c r="K1439" s="31"/>
      <c r="L1439" s="39"/>
    </row>
    <row r="1440" spans="1:12" x14ac:dyDescent="0.25">
      <c r="A1440" s="35" t="s">
        <v>107</v>
      </c>
      <c r="B1440" s="17" t="s">
        <v>5</v>
      </c>
      <c r="C1440" s="17">
        <f>('NO TOCAR'!$B$9*$C$1406)</f>
        <v>885118.08423168003</v>
      </c>
      <c r="D1440" s="17">
        <f>('NO TOCAR'!$B$9*$C$1406)</f>
        <v>885118.08423168003</v>
      </c>
      <c r="E1440" s="17">
        <f>('NO TOCAR'!$B$9*$C$1406)</f>
        <v>885118.08423168003</v>
      </c>
      <c r="F1440" s="17">
        <f>('NO TOCAR'!$B$9*$C$1406)</f>
        <v>885118.08423168003</v>
      </c>
      <c r="G1440" s="17">
        <f>('NO TOCAR'!$B$9*$C$1406)</f>
        <v>885118.08423168003</v>
      </c>
      <c r="H1440" s="17">
        <f>('NO TOCAR'!$B$9*$C$1406)</f>
        <v>885118.08423168003</v>
      </c>
      <c r="I1440" s="17">
        <f>('NO TOCAR'!$B$9*$C$1406)</f>
        <v>885118.08423168003</v>
      </c>
      <c r="J1440" s="17">
        <f>('NO TOCAR'!$B$9*$C$1406)</f>
        <v>885118.08423168003</v>
      </c>
      <c r="K1440" s="17">
        <f>('NO TOCAR'!$B$9*$C$1406)</f>
        <v>885118.08423168003</v>
      </c>
      <c r="L1440" s="36">
        <f>('NO TOCAR'!$B$9*$C$1406)</f>
        <v>885118.08423168003</v>
      </c>
    </row>
    <row r="1441" spans="1:12" x14ac:dyDescent="0.25">
      <c r="A1441" s="35" t="s">
        <v>201</v>
      </c>
      <c r="B1441" s="17" t="s">
        <v>6</v>
      </c>
      <c r="C1441" s="17">
        <f>C1440*C1438</f>
        <v>177023.61684633602</v>
      </c>
      <c r="D1441" s="17">
        <f>D1440*D1438</f>
        <v>265535.42526950402</v>
      </c>
      <c r="E1441" s="17">
        <f t="shared" ref="E1441:L1441" si="477">E1440*E1438</f>
        <v>354047.23369267205</v>
      </c>
      <c r="F1441" s="17">
        <f t="shared" si="477"/>
        <v>442559.04211584001</v>
      </c>
      <c r="G1441" s="17">
        <f t="shared" si="477"/>
        <v>531070.85053900804</v>
      </c>
      <c r="H1441" s="17">
        <f t="shared" si="477"/>
        <v>619582.65896217595</v>
      </c>
      <c r="I1441" s="17">
        <f t="shared" si="477"/>
        <v>708094.46738534409</v>
      </c>
      <c r="J1441" s="17">
        <f t="shared" si="477"/>
        <v>885118.08423168003</v>
      </c>
      <c r="K1441" s="17">
        <f t="shared" si="477"/>
        <v>973629.89265484805</v>
      </c>
      <c r="L1441" s="36">
        <f t="shared" si="477"/>
        <v>1150653.5095011841</v>
      </c>
    </row>
    <row r="1442" spans="1:12" x14ac:dyDescent="0.25">
      <c r="A1442" s="35"/>
      <c r="B1442" s="17" t="s">
        <v>7</v>
      </c>
      <c r="C1442" s="17">
        <f>C1440*$D$683</f>
        <v>177023.61684633602</v>
      </c>
      <c r="D1442" s="17">
        <f t="shared" ref="D1442:L1442" si="478">D1440*$D$683</f>
        <v>177023.61684633602</v>
      </c>
      <c r="E1442" s="17">
        <f t="shared" si="478"/>
        <v>177023.61684633602</v>
      </c>
      <c r="F1442" s="17">
        <f t="shared" si="478"/>
        <v>177023.61684633602</v>
      </c>
      <c r="G1442" s="17">
        <f t="shared" si="478"/>
        <v>177023.61684633602</v>
      </c>
      <c r="H1442" s="17">
        <f t="shared" si="478"/>
        <v>177023.61684633602</v>
      </c>
      <c r="I1442" s="17">
        <f t="shared" si="478"/>
        <v>177023.61684633602</v>
      </c>
      <c r="J1442" s="17">
        <f t="shared" si="478"/>
        <v>177023.61684633602</v>
      </c>
      <c r="K1442" s="17">
        <f t="shared" si="478"/>
        <v>177023.61684633602</v>
      </c>
      <c r="L1442" s="36">
        <f t="shared" si="478"/>
        <v>177023.61684633602</v>
      </c>
    </row>
    <row r="1443" spans="1:12" x14ac:dyDescent="0.25">
      <c r="A1443" s="35"/>
      <c r="B1443" s="17" t="s">
        <v>8</v>
      </c>
      <c r="C1443" s="17">
        <f>'NO TOCAR'!$E$11</f>
        <v>285342.35281920002</v>
      </c>
      <c r="D1443" s="17">
        <f>C1443+'NO TOCAR'!$F$13</f>
        <v>298312.4481408</v>
      </c>
      <c r="E1443" s="17">
        <f>D1443+'NO TOCAR'!$F$13</f>
        <v>311282.54346239998</v>
      </c>
      <c r="F1443" s="17">
        <f>E1443+'NO TOCAR'!$F$13</f>
        <v>324252.63878399995</v>
      </c>
      <c r="G1443" s="17">
        <f>F1443+'NO TOCAR'!$F$13</f>
        <v>337222.73410559993</v>
      </c>
      <c r="H1443" s="17">
        <f>G1443+'NO TOCAR'!$F$13</f>
        <v>350192.8294271999</v>
      </c>
      <c r="I1443" s="17">
        <f>H1443+'NO TOCAR'!$F$13</f>
        <v>363162.92474879988</v>
      </c>
      <c r="J1443" s="17">
        <f>I1443+'NO TOCAR'!$F$13+'NO TOCAR'!$F$13</f>
        <v>389103.11539199983</v>
      </c>
      <c r="K1443" s="17">
        <f>J1443+'NO TOCAR'!$F$13</f>
        <v>402073.21071359981</v>
      </c>
      <c r="L1443" s="17">
        <f>K1443+'NO TOCAR'!$F$13+'NO TOCAR'!$F$13</f>
        <v>428013.40135679976</v>
      </c>
    </row>
    <row r="1444" spans="1:12" x14ac:dyDescent="0.25">
      <c r="A1444" s="35"/>
      <c r="B1444" s="17" t="s">
        <v>9</v>
      </c>
      <c r="C1444" s="17">
        <f>(C1443+C1442+C1441+C1440)*$E$8</f>
        <v>609803.06829742086</v>
      </c>
      <c r="D1444" s="17">
        <f t="shared" ref="D1444:L1444" si="479">(D1443+D1442+D1441+D1440)*$E$8</f>
        <v>650395.82979532809</v>
      </c>
      <c r="E1444" s="17">
        <f t="shared" si="479"/>
        <v>690988.59129323531</v>
      </c>
      <c r="F1444" s="17">
        <f t="shared" si="479"/>
        <v>731581.35279114253</v>
      </c>
      <c r="G1444" s="17">
        <f t="shared" si="479"/>
        <v>772174.11428904964</v>
      </c>
      <c r="H1444" s="17">
        <f t="shared" si="479"/>
        <v>812766.87578695687</v>
      </c>
      <c r="I1444" s="17">
        <f t="shared" si="479"/>
        <v>853359.63728486421</v>
      </c>
      <c r="J1444" s="17">
        <f t="shared" si="479"/>
        <v>934545.16028067842</v>
      </c>
      <c r="K1444" s="17">
        <f t="shared" si="479"/>
        <v>975137.92177858565</v>
      </c>
      <c r="L1444" s="36">
        <f t="shared" si="479"/>
        <v>1056323.4447744002</v>
      </c>
    </row>
    <row r="1445" spans="1:12" x14ac:dyDescent="0.25">
      <c r="A1445" s="35"/>
      <c r="B1445" s="17" t="s">
        <v>10</v>
      </c>
      <c r="C1445" s="17">
        <f>'NO TOCAR'!$E$4</f>
        <v>16450</v>
      </c>
      <c r="D1445" s="17">
        <f>'NO TOCAR'!$E$4</f>
        <v>16450</v>
      </c>
      <c r="E1445" s="17">
        <f>'NO TOCAR'!$E$4</f>
        <v>16450</v>
      </c>
      <c r="F1445" s="17">
        <f>'NO TOCAR'!$E$4</f>
        <v>16450</v>
      </c>
      <c r="G1445" s="17">
        <f>'NO TOCAR'!$E$4</f>
        <v>16450</v>
      </c>
      <c r="H1445" s="17">
        <f>'NO TOCAR'!$E$4</f>
        <v>16450</v>
      </c>
      <c r="I1445" s="17">
        <f>'NO TOCAR'!$E$4</f>
        <v>16450</v>
      </c>
      <c r="J1445" s="17">
        <f>'NO TOCAR'!$E$4</f>
        <v>16450</v>
      </c>
      <c r="K1445" s="17">
        <f>'NO TOCAR'!$E$4</f>
        <v>16450</v>
      </c>
      <c r="L1445" s="36">
        <f>'NO TOCAR'!$E$4</f>
        <v>16450</v>
      </c>
    </row>
    <row r="1446" spans="1:12" x14ac:dyDescent="0.25">
      <c r="A1446" s="35"/>
      <c r="B1446" s="17" t="s">
        <v>11</v>
      </c>
      <c r="C1446" s="17">
        <f>'NO TOCAR'!$B$15</f>
        <v>26911.909727999999</v>
      </c>
      <c r="D1446" s="17">
        <f>'NO TOCAR'!$B$15</f>
        <v>26911.909727999999</v>
      </c>
      <c r="E1446" s="17">
        <f>'NO TOCAR'!$B$15</f>
        <v>26911.909727999999</v>
      </c>
      <c r="F1446" s="17">
        <f>'NO TOCAR'!$B$15</f>
        <v>26911.909727999999</v>
      </c>
      <c r="G1446" s="17">
        <f>'NO TOCAR'!$B$15</f>
        <v>26911.909727999999</v>
      </c>
      <c r="H1446" s="17">
        <f>'NO TOCAR'!$B$15</f>
        <v>26911.909727999999</v>
      </c>
      <c r="I1446" s="17">
        <f>'NO TOCAR'!$B$15</f>
        <v>26911.909727999999</v>
      </c>
      <c r="J1446" s="17">
        <f>'NO TOCAR'!$B$15</f>
        <v>26911.909727999999</v>
      </c>
      <c r="K1446" s="17">
        <f>'NO TOCAR'!$B$15</f>
        <v>26911.909727999999</v>
      </c>
      <c r="L1446" s="36">
        <f>'NO TOCAR'!$B$15</f>
        <v>26911.909727999999</v>
      </c>
    </row>
    <row r="1447" spans="1:12" x14ac:dyDescent="0.25">
      <c r="A1447" s="35"/>
      <c r="B1447" s="17" t="s">
        <v>12</v>
      </c>
      <c r="C1447" s="17">
        <f>'NO TOCAR'!$F$4</f>
        <v>6397.22</v>
      </c>
      <c r="D1447" s="17">
        <f>'NO TOCAR'!$F$4</f>
        <v>6397.22</v>
      </c>
      <c r="E1447" s="17">
        <f>'NO TOCAR'!$F$4</f>
        <v>6397.22</v>
      </c>
      <c r="F1447" s="17">
        <f>'NO TOCAR'!$F$4</f>
        <v>6397.22</v>
      </c>
      <c r="G1447" s="17">
        <f>'NO TOCAR'!$F$4</f>
        <v>6397.22</v>
      </c>
      <c r="H1447" s="17">
        <f>'NO TOCAR'!$F$4</f>
        <v>6397.22</v>
      </c>
      <c r="I1447" s="17">
        <f>'NO TOCAR'!$F$4</f>
        <v>6397.22</v>
      </c>
      <c r="J1447" s="17">
        <f>'NO TOCAR'!$F$4</f>
        <v>6397.22</v>
      </c>
      <c r="K1447" s="17">
        <f>'NO TOCAR'!$F$4</f>
        <v>6397.22</v>
      </c>
      <c r="L1447" s="36">
        <f>'NO TOCAR'!$F$4</f>
        <v>6397.22</v>
      </c>
    </row>
    <row r="1448" spans="1:12" x14ac:dyDescent="0.25">
      <c r="A1448" s="35"/>
      <c r="B1448" s="17" t="s">
        <v>13</v>
      </c>
      <c r="C1448" s="17">
        <f>'NO TOCAR'!$B$17*1.2</f>
        <v>158320.4203008</v>
      </c>
      <c r="D1448" s="17">
        <f>'NO TOCAR'!$D$17*1.2</f>
        <v>73509.802214399999</v>
      </c>
      <c r="E1448" s="17">
        <f>'NO TOCAR'!$F$17*1.2</f>
        <v>48866.873011199998</v>
      </c>
      <c r="F1448" s="17"/>
      <c r="G1448" s="17"/>
      <c r="H1448" s="17"/>
      <c r="I1448" s="17"/>
      <c r="J1448" s="17"/>
      <c r="K1448" s="17"/>
      <c r="L1448" s="36"/>
    </row>
    <row r="1449" spans="1:12" x14ac:dyDescent="0.25">
      <c r="A1449" s="35"/>
      <c r="B1449" s="17" t="s">
        <v>14</v>
      </c>
      <c r="C1449" s="17">
        <f>'NO TOCAR'!$E$5</f>
        <v>12250</v>
      </c>
      <c r="D1449" s="17">
        <f>'NO TOCAR'!$E$5</f>
        <v>12250</v>
      </c>
      <c r="E1449" s="17">
        <f>'NO TOCAR'!$E$5</f>
        <v>12250</v>
      </c>
      <c r="F1449" s="17">
        <f>'NO TOCAR'!$E$5</f>
        <v>12250</v>
      </c>
      <c r="G1449" s="17">
        <f>'NO TOCAR'!$E$5</f>
        <v>12250</v>
      </c>
      <c r="H1449" s="17">
        <f>'NO TOCAR'!$E$5</f>
        <v>12250</v>
      </c>
      <c r="I1449" s="17">
        <f>'NO TOCAR'!$E$5</f>
        <v>12250</v>
      </c>
      <c r="J1449" s="17">
        <f>'NO TOCAR'!$E$5</f>
        <v>12250</v>
      </c>
      <c r="K1449" s="17">
        <f>'NO TOCAR'!$E$5</f>
        <v>12250</v>
      </c>
      <c r="L1449" s="36">
        <f>'NO TOCAR'!$E$5</f>
        <v>12250</v>
      </c>
    </row>
    <row r="1450" spans="1:12" x14ac:dyDescent="0.25">
      <c r="A1450" s="35"/>
      <c r="B1450" s="17" t="s">
        <v>15</v>
      </c>
      <c r="C1450" s="17">
        <f>'NO TOCAR'!$B$19</f>
        <v>14429.372854400001</v>
      </c>
      <c r="D1450" s="17">
        <f>'NO TOCAR'!$B$19</f>
        <v>14429.372854400001</v>
      </c>
      <c r="E1450" s="17">
        <f>'NO TOCAR'!$B$19</f>
        <v>14429.372854400001</v>
      </c>
      <c r="F1450" s="17">
        <f>'NO TOCAR'!$B$19</f>
        <v>14429.372854400001</v>
      </c>
      <c r="G1450" s="17">
        <f>'NO TOCAR'!$B$19</f>
        <v>14429.372854400001</v>
      </c>
      <c r="H1450" s="17">
        <f>'NO TOCAR'!$B$19</f>
        <v>14429.372854400001</v>
      </c>
      <c r="I1450" s="17">
        <f>'NO TOCAR'!$B$19</f>
        <v>14429.372854400001</v>
      </c>
      <c r="J1450" s="17">
        <f>'NO TOCAR'!$B$19</f>
        <v>14429.372854400001</v>
      </c>
      <c r="K1450" s="17">
        <f>'NO TOCAR'!$B$19</f>
        <v>14429.372854400001</v>
      </c>
      <c r="L1450" s="36">
        <f>'NO TOCAR'!$B$19</f>
        <v>14429.372854400001</v>
      </c>
    </row>
    <row r="1451" spans="1:12" x14ac:dyDescent="0.25">
      <c r="A1451" s="35"/>
      <c r="B1451" s="17" t="s">
        <v>16</v>
      </c>
      <c r="C1451" s="17">
        <f>'NO TOCAR'!$B$21</f>
        <v>72852.823583999998</v>
      </c>
      <c r="D1451" s="17">
        <f>'NO TOCAR'!$B$21</f>
        <v>72852.823583999998</v>
      </c>
      <c r="E1451" s="17">
        <f>'NO TOCAR'!$B$21</f>
        <v>72852.823583999998</v>
      </c>
      <c r="F1451" s="17">
        <f>'NO TOCAR'!$B$21</f>
        <v>72852.823583999998</v>
      </c>
      <c r="G1451" s="17">
        <f>'NO TOCAR'!$B$21</f>
        <v>72852.823583999998</v>
      </c>
      <c r="H1451" s="17">
        <f>'NO TOCAR'!$B$21</f>
        <v>72852.823583999998</v>
      </c>
      <c r="I1451" s="17">
        <f>'NO TOCAR'!$B$21</f>
        <v>72852.823583999998</v>
      </c>
      <c r="J1451" s="17">
        <f>'NO TOCAR'!$B$21</f>
        <v>72852.823583999998</v>
      </c>
      <c r="K1451" s="17">
        <f>'NO TOCAR'!$B$21</f>
        <v>72852.823583999998</v>
      </c>
      <c r="L1451" s="36">
        <f>'NO TOCAR'!$B$21</f>
        <v>72852.823583999998</v>
      </c>
    </row>
    <row r="1452" spans="1:12" x14ac:dyDescent="0.25">
      <c r="A1452" s="35"/>
      <c r="B1452" s="33" t="s">
        <v>17</v>
      </c>
      <c r="C1452" s="33">
        <f>SUM(C1440:C1451)</f>
        <v>2441922.4855081728</v>
      </c>
      <c r="D1452" s="33">
        <f t="shared" ref="D1452:L1452" si="480">SUM(D1440:D1451)</f>
        <v>2499186.5326644485</v>
      </c>
      <c r="E1452" s="33">
        <f t="shared" si="480"/>
        <v>2616618.268703924</v>
      </c>
      <c r="F1452" s="33">
        <f t="shared" si="480"/>
        <v>2709826.0609353986</v>
      </c>
      <c r="G1452" s="33">
        <f t="shared" si="480"/>
        <v>2851900.7261780738</v>
      </c>
      <c r="H1452" s="33">
        <f t="shared" si="480"/>
        <v>2993975.391420749</v>
      </c>
      <c r="I1452" s="33">
        <f t="shared" si="480"/>
        <v>3136050.0566634242</v>
      </c>
      <c r="J1452" s="33">
        <f t="shared" si="480"/>
        <v>3420199.3871487747</v>
      </c>
      <c r="K1452" s="33">
        <f t="shared" si="480"/>
        <v>3562274.0523914499</v>
      </c>
      <c r="L1452" s="40">
        <f t="shared" si="480"/>
        <v>3846423.3828768008</v>
      </c>
    </row>
    <row r="1453" spans="1:12" x14ac:dyDescent="0.25">
      <c r="A1453" s="35"/>
      <c r="B1453" s="17" t="s">
        <v>18</v>
      </c>
      <c r="C1453" s="17">
        <f>(C1448+C1447+C1446+C1445+C1444+C1443+C1442+C1441+C1440)*21%</f>
        <v>491901.96070465224</v>
      </c>
      <c r="D1453" s="17">
        <f t="shared" ref="D1453:L1453" si="481">(D1448+D1447+D1446+D1445+D1444+D1443+D1442+D1441+D1440)*21%</f>
        <v>503927.41060747002</v>
      </c>
      <c r="E1453" s="17">
        <f t="shared" si="481"/>
        <v>528588.07517575996</v>
      </c>
      <c r="F1453" s="17">
        <f t="shared" si="481"/>
        <v>548161.7115443697</v>
      </c>
      <c r="G1453" s="17">
        <f t="shared" si="481"/>
        <v>577997.3912453315</v>
      </c>
      <c r="H1453" s="17">
        <f t="shared" si="481"/>
        <v>607833.0709462933</v>
      </c>
      <c r="I1453" s="17">
        <f t="shared" si="481"/>
        <v>637668.7506472551</v>
      </c>
      <c r="J1453" s="17">
        <f t="shared" si="481"/>
        <v>697340.11004917859</v>
      </c>
      <c r="K1453" s="17">
        <f t="shared" si="481"/>
        <v>727175.78975014039</v>
      </c>
      <c r="L1453" s="36">
        <f t="shared" si="481"/>
        <v>786847.149152064</v>
      </c>
    </row>
    <row r="1454" spans="1:12" x14ac:dyDescent="0.25">
      <c r="A1454" s="35"/>
      <c r="B1454" s="17" t="s">
        <v>19</v>
      </c>
      <c r="C1454" s="17">
        <f>(C1448+C1447+C1446+C1445+C1444+C1443+C1442+C1441+C1440)*7%</f>
        <v>163967.3202348841</v>
      </c>
      <c r="D1454" s="17">
        <f t="shared" ref="D1454:L1454" si="482">(D1448+D1447+D1446+D1445+D1444+D1443+D1442+D1441+D1440)*7%</f>
        <v>167975.80353582336</v>
      </c>
      <c r="E1454" s="17">
        <f t="shared" si="482"/>
        <v>176196.02505858667</v>
      </c>
      <c r="F1454" s="17">
        <f t="shared" si="482"/>
        <v>182720.5705147899</v>
      </c>
      <c r="G1454" s="17">
        <f t="shared" si="482"/>
        <v>192665.79708177721</v>
      </c>
      <c r="H1454" s="17">
        <f t="shared" si="482"/>
        <v>202611.02364876444</v>
      </c>
      <c r="I1454" s="17">
        <f t="shared" si="482"/>
        <v>212556.25021575173</v>
      </c>
      <c r="J1454" s="17">
        <f t="shared" si="482"/>
        <v>232446.70334972622</v>
      </c>
      <c r="K1454" s="17">
        <f t="shared" si="482"/>
        <v>242391.9299167135</v>
      </c>
      <c r="L1454" s="36">
        <f t="shared" si="482"/>
        <v>262282.38305068802</v>
      </c>
    </row>
    <row r="1455" spans="1:12" x14ac:dyDescent="0.25">
      <c r="A1455" s="35"/>
      <c r="B1455" s="17" t="s">
        <v>20</v>
      </c>
      <c r="C1455" s="17">
        <f>'NO TOCAR'!$B$22</f>
        <v>1429.82</v>
      </c>
      <c r="D1455" s="17">
        <f>'NO TOCAR'!$B$22</f>
        <v>1429.82</v>
      </c>
      <c r="E1455" s="17">
        <f>'NO TOCAR'!$B$22</f>
        <v>1429.82</v>
      </c>
      <c r="F1455" s="17">
        <f>'NO TOCAR'!$B$22</f>
        <v>1429.82</v>
      </c>
      <c r="G1455" s="17">
        <f>'NO TOCAR'!$B$22</f>
        <v>1429.82</v>
      </c>
      <c r="H1455" s="17">
        <f>'NO TOCAR'!$B$22</f>
        <v>1429.82</v>
      </c>
      <c r="I1455" s="17">
        <f>'NO TOCAR'!$B$22</f>
        <v>1429.82</v>
      </c>
      <c r="J1455" s="17">
        <f>'NO TOCAR'!$B$22</f>
        <v>1429.82</v>
      </c>
      <c r="K1455" s="17">
        <f>'NO TOCAR'!$B$22</f>
        <v>1429.82</v>
      </c>
      <c r="L1455" s="36">
        <f>'NO TOCAR'!$B$22</f>
        <v>1429.82</v>
      </c>
    </row>
    <row r="1456" spans="1:12" x14ac:dyDescent="0.25">
      <c r="A1456" s="35"/>
      <c r="B1456" s="17" t="s">
        <v>220</v>
      </c>
      <c r="C1456" s="17">
        <f>(C1440+C1441+C1442+C1443+C1444+C1445+C1446+C1447+C1448)*1%</f>
        <v>23423.902890697729</v>
      </c>
      <c r="D1456" s="17">
        <f t="shared" ref="D1456:L1456" si="483">(D1440+D1441+D1442+D1443+D1444+D1445+D1446+D1447+D1448)*1%</f>
        <v>23996.543362260483</v>
      </c>
      <c r="E1456" s="17">
        <f t="shared" si="483"/>
        <v>25170.860722655241</v>
      </c>
      <c r="F1456" s="17">
        <f t="shared" si="483"/>
        <v>26102.938644969985</v>
      </c>
      <c r="G1456" s="17">
        <f t="shared" si="483"/>
        <v>27523.685297396736</v>
      </c>
      <c r="H1456" s="17">
        <f t="shared" si="483"/>
        <v>28944.431949823491</v>
      </c>
      <c r="I1456" s="17">
        <f t="shared" si="483"/>
        <v>30365.178602250242</v>
      </c>
      <c r="J1456" s="17">
        <f t="shared" si="483"/>
        <v>33206.671907103744</v>
      </c>
      <c r="K1456" s="17">
        <f t="shared" si="483"/>
        <v>34627.418559530503</v>
      </c>
      <c r="L1456" s="17">
        <f t="shared" si="483"/>
        <v>37468.911864384012</v>
      </c>
    </row>
    <row r="1457" spans="1:12" x14ac:dyDescent="0.25">
      <c r="A1457" s="35"/>
      <c r="B1457" s="33" t="s">
        <v>22</v>
      </c>
      <c r="C1457" s="33">
        <f>SUM(C1453:C1456)</f>
        <v>680723.00383023405</v>
      </c>
      <c r="D1457" s="33">
        <f t="shared" ref="D1457:L1457" si="484">SUM(D1453:D1456)</f>
        <v>697329.57750555384</v>
      </c>
      <c r="E1457" s="33">
        <f t="shared" si="484"/>
        <v>731384.78095700184</v>
      </c>
      <c r="F1457" s="33">
        <f t="shared" si="484"/>
        <v>758415.0407041295</v>
      </c>
      <c r="G1457" s="33">
        <f t="shared" si="484"/>
        <v>799616.69362450542</v>
      </c>
      <c r="H1457" s="33">
        <f t="shared" si="484"/>
        <v>840818.34654488123</v>
      </c>
      <c r="I1457" s="33">
        <f t="shared" si="484"/>
        <v>882019.99946525705</v>
      </c>
      <c r="J1457" s="33">
        <f t="shared" si="484"/>
        <v>964423.30530600855</v>
      </c>
      <c r="K1457" s="33">
        <f t="shared" si="484"/>
        <v>1005624.9582263844</v>
      </c>
      <c r="L1457" s="33">
        <f t="shared" si="484"/>
        <v>1088028.2640671362</v>
      </c>
    </row>
    <row r="1458" spans="1:12" x14ac:dyDescent="0.25">
      <c r="A1458" s="35"/>
      <c r="B1458" s="50" t="s">
        <v>21</v>
      </c>
      <c r="C1458" s="50">
        <f>C1452-C1457</f>
        <v>1761199.4816779387</v>
      </c>
      <c r="D1458" s="50">
        <f t="shared" ref="D1458:L1458" si="485">D1452-D1457</f>
        <v>1801856.9551588946</v>
      </c>
      <c r="E1458" s="50">
        <f t="shared" si="485"/>
        <v>1885233.4877469223</v>
      </c>
      <c r="F1458" s="50">
        <f t="shared" si="485"/>
        <v>1951411.0202312691</v>
      </c>
      <c r="G1458" s="50">
        <f t="shared" si="485"/>
        <v>2052284.0325535685</v>
      </c>
      <c r="H1458" s="50">
        <f t="shared" si="485"/>
        <v>2153157.0448758677</v>
      </c>
      <c r="I1458" s="50">
        <f t="shared" si="485"/>
        <v>2254030.0571981673</v>
      </c>
      <c r="J1458" s="50">
        <f t="shared" si="485"/>
        <v>2455776.0818427661</v>
      </c>
      <c r="K1458" s="50">
        <f t="shared" si="485"/>
        <v>2556649.0941650653</v>
      </c>
      <c r="L1458" s="51">
        <f t="shared" si="485"/>
        <v>2758395.1188096646</v>
      </c>
    </row>
    <row r="1459" spans="1:12" x14ac:dyDescent="0.25">
      <c r="A1459" s="35"/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36"/>
    </row>
    <row r="1460" spans="1:12" x14ac:dyDescent="0.25">
      <c r="A1460" s="35"/>
      <c r="B1460" s="28" t="s">
        <v>0</v>
      </c>
      <c r="C1460" s="29">
        <v>2400</v>
      </c>
      <c r="D1460" s="17"/>
      <c r="E1460" s="17"/>
      <c r="F1460" s="17"/>
      <c r="G1460" s="17"/>
      <c r="H1460" s="17"/>
      <c r="I1460" s="17"/>
      <c r="J1460" s="17"/>
      <c r="K1460" s="17"/>
      <c r="L1460" s="36"/>
    </row>
    <row r="1461" spans="1:12" x14ac:dyDescent="0.25">
      <c r="A1461" s="37" t="s">
        <v>147</v>
      </c>
      <c r="B1461" s="30" t="s">
        <v>199</v>
      </c>
      <c r="C1461" s="30" t="s">
        <v>200</v>
      </c>
      <c r="D1461" s="17"/>
      <c r="E1461" s="17"/>
      <c r="F1461" s="17"/>
      <c r="G1461" s="17"/>
      <c r="H1461" s="17"/>
      <c r="I1461" s="17"/>
      <c r="J1461" s="17"/>
      <c r="K1461" s="17"/>
      <c r="L1461" s="36"/>
    </row>
    <row r="1462" spans="1:12" x14ac:dyDescent="0.25">
      <c r="A1462" s="37" t="s">
        <v>1</v>
      </c>
      <c r="B1462" s="30">
        <v>30</v>
      </c>
      <c r="C1462" s="30">
        <v>30</v>
      </c>
      <c r="D1462" s="17"/>
      <c r="E1462" s="17"/>
      <c r="F1462" s="17"/>
      <c r="G1462" s="17"/>
      <c r="H1462" s="17"/>
      <c r="I1462" s="17"/>
      <c r="J1462" s="17"/>
      <c r="K1462" s="17"/>
      <c r="L1462" s="36"/>
    </row>
    <row r="1463" spans="1:12" x14ac:dyDescent="0.25">
      <c r="A1463" s="35"/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36"/>
    </row>
    <row r="1464" spans="1:12" x14ac:dyDescent="0.25">
      <c r="A1464" s="35"/>
      <c r="B1464" s="28" t="s">
        <v>3</v>
      </c>
      <c r="C1464" s="17">
        <v>4</v>
      </c>
      <c r="D1464" s="17">
        <v>6</v>
      </c>
      <c r="E1464" s="17">
        <v>9</v>
      </c>
      <c r="F1464" s="17">
        <v>11</v>
      </c>
      <c r="G1464" s="17">
        <v>14</v>
      </c>
      <c r="H1464" s="17">
        <v>16</v>
      </c>
      <c r="I1464" s="17">
        <v>19</v>
      </c>
      <c r="J1464" s="17">
        <v>21</v>
      </c>
      <c r="K1464" s="17">
        <v>23</v>
      </c>
      <c r="L1464" s="36" t="s">
        <v>4</v>
      </c>
    </row>
    <row r="1465" spans="1:12" x14ac:dyDescent="0.25">
      <c r="A1465" s="35" t="s">
        <v>55</v>
      </c>
      <c r="B1465" s="28" t="s">
        <v>2</v>
      </c>
      <c r="C1465" s="31">
        <v>0.2</v>
      </c>
      <c r="D1465" s="31">
        <v>0.3</v>
      </c>
      <c r="E1465" s="31">
        <v>0.4</v>
      </c>
      <c r="F1465" s="31">
        <v>0.5</v>
      </c>
      <c r="G1465" s="31">
        <v>0.6</v>
      </c>
      <c r="H1465" s="31">
        <v>0.7</v>
      </c>
      <c r="I1465" s="31">
        <v>0.8</v>
      </c>
      <c r="J1465" s="31">
        <v>1</v>
      </c>
      <c r="K1465" s="31">
        <v>1.1000000000000001</v>
      </c>
      <c r="L1465" s="39">
        <v>1.3</v>
      </c>
    </row>
    <row r="1466" spans="1:12" ht="18.75" x14ac:dyDescent="0.3">
      <c r="A1466" s="35"/>
      <c r="B1466" s="28" t="s">
        <v>7</v>
      </c>
      <c r="C1466" s="31">
        <v>0.1</v>
      </c>
      <c r="D1466" s="31">
        <v>0.2</v>
      </c>
      <c r="E1466" s="32">
        <v>0.4</v>
      </c>
      <c r="F1466" s="31">
        <v>0.8</v>
      </c>
      <c r="G1466" s="31"/>
      <c r="H1466" s="31"/>
      <c r="I1466" s="31"/>
      <c r="J1466" s="31"/>
      <c r="K1466" s="31"/>
      <c r="L1466" s="39"/>
    </row>
    <row r="1467" spans="1:12" x14ac:dyDescent="0.25">
      <c r="A1467" s="35" t="s">
        <v>107</v>
      </c>
      <c r="B1467" s="17" t="s">
        <v>5</v>
      </c>
      <c r="C1467" s="17">
        <f>('NO TOCAR'!$B$9*$C$1406)</f>
        <v>885118.08423168003</v>
      </c>
      <c r="D1467" s="17">
        <f>('NO TOCAR'!$B$9*$C$1406)</f>
        <v>885118.08423168003</v>
      </c>
      <c r="E1467" s="17">
        <f>('NO TOCAR'!$B$9*$C$1406)</f>
        <v>885118.08423168003</v>
      </c>
      <c r="F1467" s="17">
        <f>('NO TOCAR'!$B$9*$C$1406)</f>
        <v>885118.08423168003</v>
      </c>
      <c r="G1467" s="17">
        <f>('NO TOCAR'!$B$9*$C$1406)</f>
        <v>885118.08423168003</v>
      </c>
      <c r="H1467" s="17">
        <f>('NO TOCAR'!$B$9*$C$1406)</f>
        <v>885118.08423168003</v>
      </c>
      <c r="I1467" s="17">
        <f>('NO TOCAR'!$B$9*$C$1406)</f>
        <v>885118.08423168003</v>
      </c>
      <c r="J1467" s="17">
        <f>('NO TOCAR'!$B$9*$C$1406)</f>
        <v>885118.08423168003</v>
      </c>
      <c r="K1467" s="17">
        <f>('NO TOCAR'!$B$9*$C$1406)</f>
        <v>885118.08423168003</v>
      </c>
      <c r="L1467" s="36">
        <f>('NO TOCAR'!$B$9*$C$1406)</f>
        <v>885118.08423168003</v>
      </c>
    </row>
    <row r="1468" spans="1:12" x14ac:dyDescent="0.25">
      <c r="A1468" s="35" t="s">
        <v>201</v>
      </c>
      <c r="B1468" s="17" t="s">
        <v>6</v>
      </c>
      <c r="C1468" s="17">
        <f>C1467*C1465</f>
        <v>177023.61684633602</v>
      </c>
      <c r="D1468" s="17">
        <f>D1467*D1465</f>
        <v>265535.42526950402</v>
      </c>
      <c r="E1468" s="17">
        <f t="shared" ref="E1468:L1468" si="486">E1467*E1465</f>
        <v>354047.23369267205</v>
      </c>
      <c r="F1468" s="17">
        <f t="shared" si="486"/>
        <v>442559.04211584001</v>
      </c>
      <c r="G1468" s="17">
        <f t="shared" si="486"/>
        <v>531070.85053900804</v>
      </c>
      <c r="H1468" s="17">
        <f t="shared" si="486"/>
        <v>619582.65896217595</v>
      </c>
      <c r="I1468" s="17">
        <f t="shared" si="486"/>
        <v>708094.46738534409</v>
      </c>
      <c r="J1468" s="17">
        <f t="shared" si="486"/>
        <v>885118.08423168003</v>
      </c>
      <c r="K1468" s="17">
        <f t="shared" si="486"/>
        <v>973629.89265484805</v>
      </c>
      <c r="L1468" s="36">
        <f t="shared" si="486"/>
        <v>1150653.5095011841</v>
      </c>
    </row>
    <row r="1469" spans="1:12" x14ac:dyDescent="0.25">
      <c r="A1469" s="35"/>
      <c r="B1469" s="17" t="s">
        <v>7</v>
      </c>
      <c r="C1469" s="17">
        <f>C1467*$E$710</f>
        <v>354047.23369267205</v>
      </c>
      <c r="D1469" s="17">
        <f t="shared" ref="D1469:L1469" si="487">D1467*$E$710</f>
        <v>354047.23369267205</v>
      </c>
      <c r="E1469" s="17">
        <f t="shared" si="487"/>
        <v>354047.23369267205</v>
      </c>
      <c r="F1469" s="17">
        <f t="shared" si="487"/>
        <v>354047.23369267205</v>
      </c>
      <c r="G1469" s="17">
        <f t="shared" si="487"/>
        <v>354047.23369267205</v>
      </c>
      <c r="H1469" s="17">
        <f t="shared" si="487"/>
        <v>354047.23369267205</v>
      </c>
      <c r="I1469" s="17">
        <f t="shared" si="487"/>
        <v>354047.23369267205</v>
      </c>
      <c r="J1469" s="17">
        <f t="shared" si="487"/>
        <v>354047.23369267205</v>
      </c>
      <c r="K1469" s="17">
        <f t="shared" si="487"/>
        <v>354047.23369267205</v>
      </c>
      <c r="L1469" s="36">
        <f t="shared" si="487"/>
        <v>354047.23369267205</v>
      </c>
    </row>
    <row r="1470" spans="1:12" x14ac:dyDescent="0.25">
      <c r="A1470" s="35"/>
      <c r="B1470" s="17" t="s">
        <v>8</v>
      </c>
      <c r="C1470" s="17">
        <f>'NO TOCAR'!$E$11</f>
        <v>285342.35281920002</v>
      </c>
      <c r="D1470" s="17">
        <f>C1470+'NO TOCAR'!$F$13</f>
        <v>298312.4481408</v>
      </c>
      <c r="E1470" s="17">
        <f>D1470+'NO TOCAR'!$F$13</f>
        <v>311282.54346239998</v>
      </c>
      <c r="F1470" s="17">
        <f>E1470+'NO TOCAR'!$F$13</f>
        <v>324252.63878399995</v>
      </c>
      <c r="G1470" s="17">
        <f>F1470+'NO TOCAR'!$F$13</f>
        <v>337222.73410559993</v>
      </c>
      <c r="H1470" s="17">
        <f>G1470+'NO TOCAR'!$F$13</f>
        <v>350192.8294271999</v>
      </c>
      <c r="I1470" s="17">
        <f>H1470+'NO TOCAR'!$F$13</f>
        <v>363162.92474879988</v>
      </c>
      <c r="J1470" s="17">
        <f>I1470+'NO TOCAR'!$F$13+'NO TOCAR'!$F$13</f>
        <v>389103.11539199983</v>
      </c>
      <c r="K1470" s="17">
        <f>J1470+'NO TOCAR'!$F$13</f>
        <v>402073.21071359981</v>
      </c>
      <c r="L1470" s="17">
        <f>K1470+'NO TOCAR'!$F$13+'NO TOCAR'!$F$13</f>
        <v>428013.40135679976</v>
      </c>
    </row>
    <row r="1471" spans="1:12" x14ac:dyDescent="0.25">
      <c r="A1471" s="35"/>
      <c r="B1471" s="17" t="s">
        <v>9</v>
      </c>
      <c r="C1471" s="17">
        <f>(C1470+C1469+C1468+C1467)*$E$8</f>
        <v>680612.51503595524</v>
      </c>
      <c r="D1471" s="17">
        <f t="shared" ref="D1471:L1471" si="488">(D1470+D1469+D1468+D1467)*$E$8</f>
        <v>721205.27653386258</v>
      </c>
      <c r="E1471" s="17">
        <f t="shared" si="488"/>
        <v>761798.03803176968</v>
      </c>
      <c r="F1471" s="17">
        <f t="shared" si="488"/>
        <v>802390.79952967679</v>
      </c>
      <c r="G1471" s="17">
        <f t="shared" si="488"/>
        <v>842983.5610275839</v>
      </c>
      <c r="H1471" s="17">
        <f t="shared" si="488"/>
        <v>883576.32252549124</v>
      </c>
      <c r="I1471" s="17">
        <f t="shared" si="488"/>
        <v>924169.08402339858</v>
      </c>
      <c r="J1471" s="17">
        <f t="shared" si="488"/>
        <v>1005354.6070192129</v>
      </c>
      <c r="K1471" s="17">
        <f t="shared" si="488"/>
        <v>1045947.36851712</v>
      </c>
      <c r="L1471" s="36">
        <f t="shared" si="488"/>
        <v>1127132.8915129346</v>
      </c>
    </row>
    <row r="1472" spans="1:12" x14ac:dyDescent="0.25">
      <c r="A1472" s="35"/>
      <c r="B1472" s="17" t="s">
        <v>10</v>
      </c>
      <c r="C1472" s="17">
        <f>'NO TOCAR'!$E$4</f>
        <v>16450</v>
      </c>
      <c r="D1472" s="17">
        <f>'NO TOCAR'!$E$4</f>
        <v>16450</v>
      </c>
      <c r="E1472" s="17">
        <f>'NO TOCAR'!$E$4</f>
        <v>16450</v>
      </c>
      <c r="F1472" s="17">
        <f>'NO TOCAR'!$E$4</f>
        <v>16450</v>
      </c>
      <c r="G1472" s="17">
        <f>'NO TOCAR'!$E$4</f>
        <v>16450</v>
      </c>
      <c r="H1472" s="17">
        <f>'NO TOCAR'!$E$4</f>
        <v>16450</v>
      </c>
      <c r="I1472" s="17">
        <f>'NO TOCAR'!$E$4</f>
        <v>16450</v>
      </c>
      <c r="J1472" s="17">
        <f>'NO TOCAR'!$E$4</f>
        <v>16450</v>
      </c>
      <c r="K1472" s="17">
        <f>'NO TOCAR'!$E$4</f>
        <v>16450</v>
      </c>
      <c r="L1472" s="36">
        <f>'NO TOCAR'!$E$4</f>
        <v>16450</v>
      </c>
    </row>
    <row r="1473" spans="1:12" x14ac:dyDescent="0.25">
      <c r="A1473" s="35"/>
      <c r="B1473" s="17" t="s">
        <v>11</v>
      </c>
      <c r="C1473" s="17">
        <f>'NO TOCAR'!$B$15</f>
        <v>26911.909727999999</v>
      </c>
      <c r="D1473" s="17">
        <f>'NO TOCAR'!$B$15</f>
        <v>26911.909727999999</v>
      </c>
      <c r="E1473" s="17">
        <f>'NO TOCAR'!$B$15</f>
        <v>26911.909727999999</v>
      </c>
      <c r="F1473" s="17">
        <f>'NO TOCAR'!$B$15</f>
        <v>26911.909727999999</v>
      </c>
      <c r="G1473" s="17">
        <f>'NO TOCAR'!$B$15</f>
        <v>26911.909727999999</v>
      </c>
      <c r="H1473" s="17">
        <f>'NO TOCAR'!$B$15</f>
        <v>26911.909727999999</v>
      </c>
      <c r="I1473" s="17">
        <f>'NO TOCAR'!$B$15</f>
        <v>26911.909727999999</v>
      </c>
      <c r="J1473" s="17">
        <f>'NO TOCAR'!$B$15</f>
        <v>26911.909727999999</v>
      </c>
      <c r="K1473" s="17">
        <f>'NO TOCAR'!$B$15</f>
        <v>26911.909727999999</v>
      </c>
      <c r="L1473" s="36">
        <f>'NO TOCAR'!$B$15</f>
        <v>26911.909727999999</v>
      </c>
    </row>
    <row r="1474" spans="1:12" x14ac:dyDescent="0.25">
      <c r="A1474" s="35"/>
      <c r="B1474" s="17" t="s">
        <v>12</v>
      </c>
      <c r="C1474" s="17">
        <f>'NO TOCAR'!$F$4</f>
        <v>6397.22</v>
      </c>
      <c r="D1474" s="17">
        <f>'NO TOCAR'!$F$4</f>
        <v>6397.22</v>
      </c>
      <c r="E1474" s="17">
        <f>'NO TOCAR'!$F$4</f>
        <v>6397.22</v>
      </c>
      <c r="F1474" s="17">
        <f>'NO TOCAR'!$F$4</f>
        <v>6397.22</v>
      </c>
      <c r="G1474" s="17">
        <f>'NO TOCAR'!$F$4</f>
        <v>6397.22</v>
      </c>
      <c r="H1474" s="17">
        <f>'NO TOCAR'!$F$4</f>
        <v>6397.22</v>
      </c>
      <c r="I1474" s="17">
        <f>'NO TOCAR'!$F$4</f>
        <v>6397.22</v>
      </c>
      <c r="J1474" s="17">
        <f>'NO TOCAR'!$F$4</f>
        <v>6397.22</v>
      </c>
      <c r="K1474" s="17">
        <f>'NO TOCAR'!$F$4</f>
        <v>6397.22</v>
      </c>
      <c r="L1474" s="36">
        <f>'NO TOCAR'!$F$4</f>
        <v>6397.22</v>
      </c>
    </row>
    <row r="1475" spans="1:12" x14ac:dyDescent="0.25">
      <c r="A1475" s="35"/>
      <c r="B1475" s="17" t="s">
        <v>13</v>
      </c>
      <c r="C1475" s="17">
        <f>'NO TOCAR'!$B$17*1.2</f>
        <v>158320.4203008</v>
      </c>
      <c r="D1475" s="17">
        <f>'NO TOCAR'!$D$17*1.2</f>
        <v>73509.802214399999</v>
      </c>
      <c r="E1475" s="17">
        <f>'NO TOCAR'!$F$17*1.2</f>
        <v>48866.873011199998</v>
      </c>
      <c r="F1475" s="17"/>
      <c r="G1475" s="17"/>
      <c r="H1475" s="17"/>
      <c r="I1475" s="17"/>
      <c r="J1475" s="17"/>
      <c r="K1475" s="17"/>
      <c r="L1475" s="36"/>
    </row>
    <row r="1476" spans="1:12" x14ac:dyDescent="0.25">
      <c r="A1476" s="35"/>
      <c r="B1476" s="17" t="s">
        <v>14</v>
      </c>
      <c r="C1476" s="17">
        <f>'NO TOCAR'!$E$5</f>
        <v>12250</v>
      </c>
      <c r="D1476" s="17">
        <f>'NO TOCAR'!$E$5</f>
        <v>12250</v>
      </c>
      <c r="E1476" s="17">
        <f>'NO TOCAR'!$E$5</f>
        <v>12250</v>
      </c>
      <c r="F1476" s="17">
        <f>'NO TOCAR'!$E$5</f>
        <v>12250</v>
      </c>
      <c r="G1476" s="17">
        <f>'NO TOCAR'!$E$5</f>
        <v>12250</v>
      </c>
      <c r="H1476" s="17">
        <f>'NO TOCAR'!$E$5</f>
        <v>12250</v>
      </c>
      <c r="I1476" s="17">
        <f>'NO TOCAR'!$E$5</f>
        <v>12250</v>
      </c>
      <c r="J1476" s="17">
        <f>'NO TOCAR'!$E$5</f>
        <v>12250</v>
      </c>
      <c r="K1476" s="17">
        <f>'NO TOCAR'!$E$5</f>
        <v>12250</v>
      </c>
      <c r="L1476" s="36">
        <f>'NO TOCAR'!$E$5</f>
        <v>12250</v>
      </c>
    </row>
    <row r="1477" spans="1:12" x14ac:dyDescent="0.25">
      <c r="A1477" s="35"/>
      <c r="B1477" s="17" t="s">
        <v>15</v>
      </c>
      <c r="C1477" s="17">
        <f>'NO TOCAR'!$B$19</f>
        <v>14429.372854400001</v>
      </c>
      <c r="D1477" s="17">
        <f>'NO TOCAR'!$B$19</f>
        <v>14429.372854400001</v>
      </c>
      <c r="E1477" s="17">
        <f>'NO TOCAR'!$B$19</f>
        <v>14429.372854400001</v>
      </c>
      <c r="F1477" s="17">
        <f>'NO TOCAR'!$B$19</f>
        <v>14429.372854400001</v>
      </c>
      <c r="G1477" s="17">
        <f>'NO TOCAR'!$B$19</f>
        <v>14429.372854400001</v>
      </c>
      <c r="H1477" s="17">
        <f>'NO TOCAR'!$B$19</f>
        <v>14429.372854400001</v>
      </c>
      <c r="I1477" s="17">
        <f>'NO TOCAR'!$B$19</f>
        <v>14429.372854400001</v>
      </c>
      <c r="J1477" s="17">
        <f>'NO TOCAR'!$B$19</f>
        <v>14429.372854400001</v>
      </c>
      <c r="K1477" s="17">
        <f>'NO TOCAR'!$B$19</f>
        <v>14429.372854400001</v>
      </c>
      <c r="L1477" s="36">
        <f>'NO TOCAR'!$B$19</f>
        <v>14429.372854400001</v>
      </c>
    </row>
    <row r="1478" spans="1:12" x14ac:dyDescent="0.25">
      <c r="A1478" s="35"/>
      <c r="B1478" s="17" t="s">
        <v>16</v>
      </c>
      <c r="C1478" s="17">
        <f>'NO TOCAR'!$B$21</f>
        <v>72852.823583999998</v>
      </c>
      <c r="D1478" s="17">
        <f>'NO TOCAR'!$B$21</f>
        <v>72852.823583999998</v>
      </c>
      <c r="E1478" s="17">
        <f>'NO TOCAR'!$B$21</f>
        <v>72852.823583999998</v>
      </c>
      <c r="F1478" s="17">
        <f>'NO TOCAR'!$B$21</f>
        <v>72852.823583999998</v>
      </c>
      <c r="G1478" s="17">
        <f>'NO TOCAR'!$B$21</f>
        <v>72852.823583999998</v>
      </c>
      <c r="H1478" s="17">
        <f>'NO TOCAR'!$B$21</f>
        <v>72852.823583999998</v>
      </c>
      <c r="I1478" s="17">
        <f>'NO TOCAR'!$B$21</f>
        <v>72852.823583999998</v>
      </c>
      <c r="J1478" s="17">
        <f>'NO TOCAR'!$B$21</f>
        <v>72852.823583999998</v>
      </c>
      <c r="K1478" s="17">
        <f>'NO TOCAR'!$B$21</f>
        <v>72852.823583999998</v>
      </c>
      <c r="L1478" s="36">
        <f>'NO TOCAR'!$B$21</f>
        <v>72852.823583999998</v>
      </c>
    </row>
    <row r="1479" spans="1:12" x14ac:dyDescent="0.25">
      <c r="A1479" s="35"/>
      <c r="B1479" s="33" t="s">
        <v>17</v>
      </c>
      <c r="C1479" s="33">
        <f>SUM(C1467:C1478)</f>
        <v>2689755.5490930434</v>
      </c>
      <c r="D1479" s="33">
        <f t="shared" ref="D1479:L1479" si="489">SUM(D1467:D1478)</f>
        <v>2747019.5962493191</v>
      </c>
      <c r="E1479" s="33">
        <f t="shared" si="489"/>
        <v>2864451.3322887942</v>
      </c>
      <c r="F1479" s="33">
        <f t="shared" si="489"/>
        <v>2957659.1245202688</v>
      </c>
      <c r="G1479" s="33">
        <f t="shared" si="489"/>
        <v>3099733.7897629444</v>
      </c>
      <c r="H1479" s="33">
        <f t="shared" si="489"/>
        <v>3241808.4550056192</v>
      </c>
      <c r="I1479" s="33">
        <f t="shared" si="489"/>
        <v>3383883.1202482949</v>
      </c>
      <c r="J1479" s="33">
        <f t="shared" si="489"/>
        <v>3668032.4507336454</v>
      </c>
      <c r="K1479" s="33">
        <f t="shared" si="489"/>
        <v>3810107.1159763201</v>
      </c>
      <c r="L1479" s="40">
        <f t="shared" si="489"/>
        <v>4094256.446461671</v>
      </c>
    </row>
    <row r="1480" spans="1:12" x14ac:dyDescent="0.25">
      <c r="A1480" s="35"/>
      <c r="B1480" s="17" t="s">
        <v>18</v>
      </c>
      <c r="C1480" s="17">
        <f>(C1475+C1474+C1473+C1472+C1471+C1470+C1469+C1468+C1467)*21%</f>
        <v>543946.90405747504</v>
      </c>
      <c r="D1480" s="17">
        <f t="shared" ref="D1480:L1480" si="490">(D1475+D1474+D1473+D1472+D1471+D1470+D1469+D1468+D1467)*21%</f>
        <v>555972.35396029288</v>
      </c>
      <c r="E1480" s="17">
        <f t="shared" si="490"/>
        <v>580633.01852858276</v>
      </c>
      <c r="F1480" s="17">
        <f t="shared" si="490"/>
        <v>600206.65489719249</v>
      </c>
      <c r="G1480" s="17">
        <f t="shared" si="490"/>
        <v>630042.33459815418</v>
      </c>
      <c r="H1480" s="17">
        <f t="shared" si="490"/>
        <v>659878.0142991161</v>
      </c>
      <c r="I1480" s="17">
        <f t="shared" si="490"/>
        <v>689713.69400007778</v>
      </c>
      <c r="J1480" s="17">
        <f t="shared" si="490"/>
        <v>749385.05340200139</v>
      </c>
      <c r="K1480" s="17">
        <f t="shared" si="490"/>
        <v>779220.73310296331</v>
      </c>
      <c r="L1480" s="36">
        <f t="shared" si="490"/>
        <v>838892.09250488691</v>
      </c>
    </row>
    <row r="1481" spans="1:12" x14ac:dyDescent="0.25">
      <c r="A1481" s="35"/>
      <c r="B1481" s="17" t="s">
        <v>19</v>
      </c>
      <c r="C1481" s="17">
        <f>(C1475+C1474+C1473+C1472+C1471+C1470+C1469+C1468+C1467)*7%</f>
        <v>181315.63468582506</v>
      </c>
      <c r="D1481" s="17">
        <f t="shared" ref="D1481:L1481" si="491">(D1475+D1474+D1473+D1472+D1471+D1470+D1469+D1468+D1467)*7%</f>
        <v>185324.11798676432</v>
      </c>
      <c r="E1481" s="17">
        <f t="shared" si="491"/>
        <v>193544.33950952761</v>
      </c>
      <c r="F1481" s="17">
        <f t="shared" si="491"/>
        <v>200068.88496573086</v>
      </c>
      <c r="G1481" s="17">
        <f t="shared" si="491"/>
        <v>210014.11153271809</v>
      </c>
      <c r="H1481" s="17">
        <f t="shared" si="491"/>
        <v>219959.3380997054</v>
      </c>
      <c r="I1481" s="17">
        <f t="shared" si="491"/>
        <v>229904.56466669263</v>
      </c>
      <c r="J1481" s="17">
        <f t="shared" si="491"/>
        <v>249795.01780066715</v>
      </c>
      <c r="K1481" s="17">
        <f t="shared" si="491"/>
        <v>259740.24436765446</v>
      </c>
      <c r="L1481" s="36">
        <f t="shared" si="491"/>
        <v>279630.69750162901</v>
      </c>
    </row>
    <row r="1482" spans="1:12" x14ac:dyDescent="0.25">
      <c r="A1482" s="35"/>
      <c r="B1482" s="17" t="s">
        <v>20</v>
      </c>
      <c r="C1482" s="17">
        <f>'NO TOCAR'!$B$22</f>
        <v>1429.82</v>
      </c>
      <c r="D1482" s="17">
        <f>'NO TOCAR'!$B$22</f>
        <v>1429.82</v>
      </c>
      <c r="E1482" s="17">
        <f>'NO TOCAR'!$B$22</f>
        <v>1429.82</v>
      </c>
      <c r="F1482" s="17">
        <f>'NO TOCAR'!$B$22</f>
        <v>1429.82</v>
      </c>
      <c r="G1482" s="17">
        <f>'NO TOCAR'!$B$22</f>
        <v>1429.82</v>
      </c>
      <c r="H1482" s="17">
        <f>'NO TOCAR'!$B$22</f>
        <v>1429.82</v>
      </c>
      <c r="I1482" s="17">
        <f>'NO TOCAR'!$B$22</f>
        <v>1429.82</v>
      </c>
      <c r="J1482" s="17">
        <f>'NO TOCAR'!$B$22</f>
        <v>1429.82</v>
      </c>
      <c r="K1482" s="17">
        <f>'NO TOCAR'!$B$22</f>
        <v>1429.82</v>
      </c>
      <c r="L1482" s="36">
        <f>'NO TOCAR'!$B$22</f>
        <v>1429.82</v>
      </c>
    </row>
    <row r="1483" spans="1:12" x14ac:dyDescent="0.25">
      <c r="A1483" s="35"/>
      <c r="B1483" s="17" t="s">
        <v>220</v>
      </c>
      <c r="C1483" s="17">
        <f>(C1467+C1468+C1469+C1470+C1471+C1472+C1473+C1474+C1475)*1%</f>
        <v>25902.233526546435</v>
      </c>
      <c r="D1483" s="17">
        <f t="shared" ref="D1483:L1483" si="492">(D1467+D1468+D1469+D1470+D1471+D1472+D1473+D1474+D1475)*1%</f>
        <v>26474.873998109193</v>
      </c>
      <c r="E1483" s="17">
        <f t="shared" si="492"/>
        <v>27649.191358503944</v>
      </c>
      <c r="F1483" s="17">
        <f t="shared" si="492"/>
        <v>28581.269280818688</v>
      </c>
      <c r="G1483" s="17">
        <f t="shared" si="492"/>
        <v>30002.015933245446</v>
      </c>
      <c r="H1483" s="17">
        <f t="shared" si="492"/>
        <v>31422.762585672193</v>
      </c>
      <c r="I1483" s="17">
        <f t="shared" si="492"/>
        <v>32843.509238098952</v>
      </c>
      <c r="J1483" s="17">
        <f t="shared" si="492"/>
        <v>35685.002542952454</v>
      </c>
      <c r="K1483" s="17">
        <f t="shared" si="492"/>
        <v>37105.749195379198</v>
      </c>
      <c r="L1483" s="17">
        <f t="shared" si="492"/>
        <v>39947.242500232707</v>
      </c>
    </row>
    <row r="1484" spans="1:12" x14ac:dyDescent="0.25">
      <c r="A1484" s="35"/>
      <c r="B1484" s="33" t="s">
        <v>22</v>
      </c>
      <c r="C1484" s="33">
        <f>SUM(C1480:C1483)</f>
        <v>752594.59226984647</v>
      </c>
      <c r="D1484" s="33">
        <f t="shared" ref="D1484:L1484" si="493">SUM(D1480:D1483)</f>
        <v>769201.16594516626</v>
      </c>
      <c r="E1484" s="33">
        <f t="shared" si="493"/>
        <v>803256.36939661438</v>
      </c>
      <c r="F1484" s="33">
        <f t="shared" si="493"/>
        <v>830286.62914374191</v>
      </c>
      <c r="G1484" s="33">
        <f t="shared" si="493"/>
        <v>871488.28206411761</v>
      </c>
      <c r="H1484" s="33">
        <f t="shared" si="493"/>
        <v>912689.93498449365</v>
      </c>
      <c r="I1484" s="33">
        <f t="shared" si="493"/>
        <v>953891.58790486935</v>
      </c>
      <c r="J1484" s="33">
        <f t="shared" si="493"/>
        <v>1036294.893745621</v>
      </c>
      <c r="K1484" s="33">
        <f t="shared" si="493"/>
        <v>1077496.5466659968</v>
      </c>
      <c r="L1484" s="33">
        <f t="shared" si="493"/>
        <v>1159899.8525067489</v>
      </c>
    </row>
    <row r="1485" spans="1:12" x14ac:dyDescent="0.25">
      <c r="A1485" s="35"/>
      <c r="B1485" s="50" t="s">
        <v>21</v>
      </c>
      <c r="C1485" s="50">
        <f>C1479-C1484</f>
        <v>1937160.956823197</v>
      </c>
      <c r="D1485" s="50">
        <f t="shared" ref="D1485:L1485" si="494">D1479-D1484</f>
        <v>1977818.4303041529</v>
      </c>
      <c r="E1485" s="50">
        <f t="shared" si="494"/>
        <v>2061194.9628921798</v>
      </c>
      <c r="F1485" s="50">
        <f t="shared" si="494"/>
        <v>2127372.4953765268</v>
      </c>
      <c r="G1485" s="50">
        <f t="shared" si="494"/>
        <v>2228245.507698827</v>
      </c>
      <c r="H1485" s="50">
        <f t="shared" si="494"/>
        <v>2329118.5200211257</v>
      </c>
      <c r="I1485" s="50">
        <f t="shared" si="494"/>
        <v>2429991.5323434258</v>
      </c>
      <c r="J1485" s="50">
        <f t="shared" si="494"/>
        <v>2631737.5569880242</v>
      </c>
      <c r="K1485" s="50">
        <f t="shared" si="494"/>
        <v>2732610.5693103233</v>
      </c>
      <c r="L1485" s="51">
        <f t="shared" si="494"/>
        <v>2934356.5939549222</v>
      </c>
    </row>
    <row r="1486" spans="1:12" x14ac:dyDescent="0.25">
      <c r="A1486" s="35"/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36"/>
    </row>
    <row r="1487" spans="1:12" x14ac:dyDescent="0.25">
      <c r="A1487" s="35"/>
      <c r="B1487" s="28" t="s">
        <v>0</v>
      </c>
      <c r="C1487" s="29">
        <v>2400</v>
      </c>
      <c r="D1487" s="17"/>
      <c r="E1487" s="17"/>
      <c r="F1487" s="17"/>
      <c r="G1487" s="17"/>
      <c r="H1487" s="17"/>
      <c r="I1487" s="17"/>
      <c r="J1487" s="17"/>
      <c r="K1487" s="17"/>
      <c r="L1487" s="36"/>
    </row>
    <row r="1488" spans="1:12" x14ac:dyDescent="0.25">
      <c r="A1488" s="37" t="s">
        <v>147</v>
      </c>
      <c r="B1488" s="30" t="s">
        <v>199</v>
      </c>
      <c r="C1488" s="30" t="s">
        <v>200</v>
      </c>
      <c r="D1488" s="17"/>
      <c r="E1488" s="17"/>
      <c r="F1488" s="17"/>
      <c r="G1488" s="17"/>
      <c r="H1488" s="17"/>
      <c r="I1488" s="17"/>
      <c r="J1488" s="17"/>
      <c r="K1488" s="17"/>
      <c r="L1488" s="36"/>
    </row>
    <row r="1489" spans="1:12" x14ac:dyDescent="0.25">
      <c r="A1489" s="37" t="s">
        <v>1</v>
      </c>
      <c r="B1489" s="30">
        <v>30</v>
      </c>
      <c r="C1489" s="30">
        <v>30</v>
      </c>
      <c r="D1489" s="17"/>
      <c r="E1489" s="17"/>
      <c r="F1489" s="17"/>
      <c r="G1489" s="17"/>
      <c r="H1489" s="17"/>
      <c r="I1489" s="17"/>
      <c r="J1489" s="17"/>
      <c r="K1489" s="17"/>
      <c r="L1489" s="36"/>
    </row>
    <row r="1490" spans="1:12" x14ac:dyDescent="0.25">
      <c r="A1490" s="35"/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36"/>
    </row>
    <row r="1491" spans="1:12" x14ac:dyDescent="0.25">
      <c r="A1491" s="35"/>
      <c r="B1491" s="28" t="s">
        <v>3</v>
      </c>
      <c r="C1491" s="17">
        <v>4</v>
      </c>
      <c r="D1491" s="17">
        <v>6</v>
      </c>
      <c r="E1491" s="17">
        <v>9</v>
      </c>
      <c r="F1491" s="17">
        <v>11</v>
      </c>
      <c r="G1491" s="17">
        <v>14</v>
      </c>
      <c r="H1491" s="17">
        <v>16</v>
      </c>
      <c r="I1491" s="17">
        <v>19</v>
      </c>
      <c r="J1491" s="17">
        <v>21</v>
      </c>
      <c r="K1491" s="17">
        <v>23</v>
      </c>
      <c r="L1491" s="36" t="s">
        <v>4</v>
      </c>
    </row>
    <row r="1492" spans="1:12" x14ac:dyDescent="0.25">
      <c r="A1492" s="35" t="s">
        <v>56</v>
      </c>
      <c r="B1492" s="28" t="s">
        <v>2</v>
      </c>
      <c r="C1492" s="31">
        <v>0.2</v>
      </c>
      <c r="D1492" s="31">
        <v>0.3</v>
      </c>
      <c r="E1492" s="31">
        <v>0.4</v>
      </c>
      <c r="F1492" s="31">
        <v>0.5</v>
      </c>
      <c r="G1492" s="31">
        <v>0.6</v>
      </c>
      <c r="H1492" s="31">
        <v>0.7</v>
      </c>
      <c r="I1492" s="31">
        <v>0.8</v>
      </c>
      <c r="J1492" s="31">
        <v>1</v>
      </c>
      <c r="K1492" s="31">
        <v>1.1000000000000001</v>
      </c>
      <c r="L1492" s="39">
        <v>1.3</v>
      </c>
    </row>
    <row r="1493" spans="1:12" ht="18.75" x14ac:dyDescent="0.3">
      <c r="A1493" s="35"/>
      <c r="B1493" s="28" t="s">
        <v>7</v>
      </c>
      <c r="C1493" s="31">
        <v>0.1</v>
      </c>
      <c r="D1493" s="31">
        <v>0.2</v>
      </c>
      <c r="E1493" s="31">
        <v>0.4</v>
      </c>
      <c r="F1493" s="32">
        <v>0.8</v>
      </c>
      <c r="G1493" s="31"/>
      <c r="H1493" s="31"/>
      <c r="I1493" s="31"/>
      <c r="J1493" s="31"/>
      <c r="K1493" s="31"/>
      <c r="L1493" s="39"/>
    </row>
    <row r="1494" spans="1:12" x14ac:dyDescent="0.25">
      <c r="A1494" s="35" t="s">
        <v>107</v>
      </c>
      <c r="B1494" s="17" t="s">
        <v>5</v>
      </c>
      <c r="C1494" s="17">
        <f>('NO TOCAR'!$B$9*$C$1406)</f>
        <v>885118.08423168003</v>
      </c>
      <c r="D1494" s="17">
        <f>('NO TOCAR'!$B$9*$C$1406)</f>
        <v>885118.08423168003</v>
      </c>
      <c r="E1494" s="17">
        <f>('NO TOCAR'!$B$9*$C$1406)</f>
        <v>885118.08423168003</v>
      </c>
      <c r="F1494" s="17">
        <f>('NO TOCAR'!$B$9*$C$1406)</f>
        <v>885118.08423168003</v>
      </c>
      <c r="G1494" s="17">
        <f>('NO TOCAR'!$B$9*$C$1406)</f>
        <v>885118.08423168003</v>
      </c>
      <c r="H1494" s="17">
        <f>('NO TOCAR'!$B$9*$C$1406)</f>
        <v>885118.08423168003</v>
      </c>
      <c r="I1494" s="17">
        <f>('NO TOCAR'!$B$9*$C$1406)</f>
        <v>885118.08423168003</v>
      </c>
      <c r="J1494" s="17">
        <f>('NO TOCAR'!$B$9*$C$1406)</f>
        <v>885118.08423168003</v>
      </c>
      <c r="K1494" s="17">
        <f>('NO TOCAR'!$B$9*$C$1406)</f>
        <v>885118.08423168003</v>
      </c>
      <c r="L1494" s="36">
        <f>('NO TOCAR'!$B$9*$C$1406)</f>
        <v>885118.08423168003</v>
      </c>
    </row>
    <row r="1495" spans="1:12" x14ac:dyDescent="0.25">
      <c r="A1495" s="35" t="s">
        <v>201</v>
      </c>
      <c r="B1495" s="17" t="s">
        <v>6</v>
      </c>
      <c r="C1495" s="17">
        <f>C1494*C1492</f>
        <v>177023.61684633602</v>
      </c>
      <c r="D1495" s="17">
        <f>D1494*D1492</f>
        <v>265535.42526950402</v>
      </c>
      <c r="E1495" s="17">
        <f t="shared" ref="E1495:L1495" si="495">E1494*E1492</f>
        <v>354047.23369267205</v>
      </c>
      <c r="F1495" s="17">
        <f t="shared" si="495"/>
        <v>442559.04211584001</v>
      </c>
      <c r="G1495" s="17">
        <f t="shared" si="495"/>
        <v>531070.85053900804</v>
      </c>
      <c r="H1495" s="17">
        <f t="shared" si="495"/>
        <v>619582.65896217595</v>
      </c>
      <c r="I1495" s="17">
        <f t="shared" si="495"/>
        <v>708094.46738534409</v>
      </c>
      <c r="J1495" s="17">
        <f t="shared" si="495"/>
        <v>885118.08423168003</v>
      </c>
      <c r="K1495" s="17">
        <f t="shared" si="495"/>
        <v>973629.89265484805</v>
      </c>
      <c r="L1495" s="36">
        <f t="shared" si="495"/>
        <v>1150653.5095011841</v>
      </c>
    </row>
    <row r="1496" spans="1:12" x14ac:dyDescent="0.25">
      <c r="A1496" s="35"/>
      <c r="B1496" s="17" t="s">
        <v>7</v>
      </c>
      <c r="C1496" s="17">
        <f>C1494*$F$737</f>
        <v>708094.46738534409</v>
      </c>
      <c r="D1496" s="17">
        <f t="shared" ref="D1496:L1496" si="496">D1494*$F$737</f>
        <v>708094.46738534409</v>
      </c>
      <c r="E1496" s="17">
        <f t="shared" si="496"/>
        <v>708094.46738534409</v>
      </c>
      <c r="F1496" s="17">
        <f t="shared" si="496"/>
        <v>708094.46738534409</v>
      </c>
      <c r="G1496" s="17">
        <f t="shared" si="496"/>
        <v>708094.46738534409</v>
      </c>
      <c r="H1496" s="17">
        <f t="shared" si="496"/>
        <v>708094.46738534409</v>
      </c>
      <c r="I1496" s="17">
        <f t="shared" si="496"/>
        <v>708094.46738534409</v>
      </c>
      <c r="J1496" s="17">
        <f t="shared" si="496"/>
        <v>708094.46738534409</v>
      </c>
      <c r="K1496" s="17">
        <f t="shared" si="496"/>
        <v>708094.46738534409</v>
      </c>
      <c r="L1496" s="36">
        <f t="shared" si="496"/>
        <v>708094.46738534409</v>
      </c>
    </row>
    <row r="1497" spans="1:12" x14ac:dyDescent="0.25">
      <c r="A1497" s="35"/>
      <c r="B1497" s="17" t="s">
        <v>8</v>
      </c>
      <c r="C1497" s="17">
        <f>'NO TOCAR'!$E$11</f>
        <v>285342.35281920002</v>
      </c>
      <c r="D1497" s="17">
        <f>C1497+'NO TOCAR'!$F$13</f>
        <v>298312.4481408</v>
      </c>
      <c r="E1497" s="17">
        <f>D1497+'NO TOCAR'!$F$13</f>
        <v>311282.54346239998</v>
      </c>
      <c r="F1497" s="17">
        <f>E1497+'NO TOCAR'!$F$13</f>
        <v>324252.63878399995</v>
      </c>
      <c r="G1497" s="17">
        <f>F1497+'NO TOCAR'!$F$13</f>
        <v>337222.73410559993</v>
      </c>
      <c r="H1497" s="17">
        <f>G1497+'NO TOCAR'!$F$13</f>
        <v>350192.8294271999</v>
      </c>
      <c r="I1497" s="17">
        <f>H1497+'NO TOCAR'!$F$13</f>
        <v>363162.92474879988</v>
      </c>
      <c r="J1497" s="17">
        <f>I1497+'NO TOCAR'!$F$13+'NO TOCAR'!$F$13</f>
        <v>389103.11539199983</v>
      </c>
      <c r="K1497" s="17">
        <f>J1497+'NO TOCAR'!$F$13</f>
        <v>402073.21071359981</v>
      </c>
      <c r="L1497" s="17">
        <f>K1497+'NO TOCAR'!$F$13+'NO TOCAR'!$F$13</f>
        <v>428013.40135679976</v>
      </c>
    </row>
    <row r="1498" spans="1:12" x14ac:dyDescent="0.25">
      <c r="A1498" s="35"/>
      <c r="B1498" s="17" t="s">
        <v>9</v>
      </c>
      <c r="C1498" s="17">
        <f>(C1497+C1496+C1495+C1494)*$E$8</f>
        <v>822231.4085130241</v>
      </c>
      <c r="D1498" s="17">
        <f t="shared" ref="D1498:L1498" si="497">(D1497+D1496+D1495+D1494)*$E$8</f>
        <v>862824.17001093132</v>
      </c>
      <c r="E1498" s="17">
        <f t="shared" si="497"/>
        <v>903416.93150883843</v>
      </c>
      <c r="F1498" s="17">
        <f t="shared" si="497"/>
        <v>944009.69300674577</v>
      </c>
      <c r="G1498" s="17">
        <f t="shared" si="497"/>
        <v>984602.45450465276</v>
      </c>
      <c r="H1498" s="17">
        <f t="shared" si="497"/>
        <v>1025195.2160025601</v>
      </c>
      <c r="I1498" s="17">
        <f t="shared" si="497"/>
        <v>1065787.9775004673</v>
      </c>
      <c r="J1498" s="17">
        <f t="shared" si="497"/>
        <v>1146973.5004962818</v>
      </c>
      <c r="K1498" s="17">
        <f t="shared" si="497"/>
        <v>1187566.2619941889</v>
      </c>
      <c r="L1498" s="36">
        <f t="shared" si="497"/>
        <v>1268751.7849900033</v>
      </c>
    </row>
    <row r="1499" spans="1:12" x14ac:dyDescent="0.25">
      <c r="A1499" s="35"/>
      <c r="B1499" s="17" t="s">
        <v>10</v>
      </c>
      <c r="C1499" s="17">
        <f>'NO TOCAR'!$E$4</f>
        <v>16450</v>
      </c>
      <c r="D1499" s="17">
        <f>'NO TOCAR'!$E$4</f>
        <v>16450</v>
      </c>
      <c r="E1499" s="17">
        <f>'NO TOCAR'!$E$4</f>
        <v>16450</v>
      </c>
      <c r="F1499" s="17">
        <f>'NO TOCAR'!$E$4</f>
        <v>16450</v>
      </c>
      <c r="G1499" s="17">
        <f>'NO TOCAR'!$E$4</f>
        <v>16450</v>
      </c>
      <c r="H1499" s="17">
        <f>'NO TOCAR'!$E$4</f>
        <v>16450</v>
      </c>
      <c r="I1499" s="17">
        <f>'NO TOCAR'!$E$4</f>
        <v>16450</v>
      </c>
      <c r="J1499" s="17">
        <f>'NO TOCAR'!$E$4</f>
        <v>16450</v>
      </c>
      <c r="K1499" s="17">
        <f>'NO TOCAR'!$E$4</f>
        <v>16450</v>
      </c>
      <c r="L1499" s="36">
        <f>'NO TOCAR'!$E$4</f>
        <v>16450</v>
      </c>
    </row>
    <row r="1500" spans="1:12" x14ac:dyDescent="0.25">
      <c r="A1500" s="35"/>
      <c r="B1500" s="17" t="s">
        <v>11</v>
      </c>
      <c r="C1500" s="17">
        <f>'NO TOCAR'!$B$15</f>
        <v>26911.909727999999</v>
      </c>
      <c r="D1500" s="17">
        <f>'NO TOCAR'!$B$15</f>
        <v>26911.909727999999</v>
      </c>
      <c r="E1500" s="17">
        <f>'NO TOCAR'!$B$15</f>
        <v>26911.909727999999</v>
      </c>
      <c r="F1500" s="17">
        <f>'NO TOCAR'!$B$15</f>
        <v>26911.909727999999</v>
      </c>
      <c r="G1500" s="17">
        <f>'NO TOCAR'!$B$15</f>
        <v>26911.909727999999</v>
      </c>
      <c r="H1500" s="17">
        <f>'NO TOCAR'!$B$15</f>
        <v>26911.909727999999</v>
      </c>
      <c r="I1500" s="17">
        <f>'NO TOCAR'!$B$15</f>
        <v>26911.909727999999</v>
      </c>
      <c r="J1500" s="17">
        <f>'NO TOCAR'!$B$15</f>
        <v>26911.909727999999</v>
      </c>
      <c r="K1500" s="17">
        <f>'NO TOCAR'!$B$15</f>
        <v>26911.909727999999</v>
      </c>
      <c r="L1500" s="36">
        <f>'NO TOCAR'!$B$15</f>
        <v>26911.909727999999</v>
      </c>
    </row>
    <row r="1501" spans="1:12" x14ac:dyDescent="0.25">
      <c r="A1501" s="35"/>
      <c r="B1501" s="17" t="s">
        <v>12</v>
      </c>
      <c r="C1501" s="17">
        <f>'NO TOCAR'!$F$4</f>
        <v>6397.22</v>
      </c>
      <c r="D1501" s="17">
        <f>'NO TOCAR'!$F$4</f>
        <v>6397.22</v>
      </c>
      <c r="E1501" s="17">
        <f>'NO TOCAR'!$F$4</f>
        <v>6397.22</v>
      </c>
      <c r="F1501" s="17">
        <f>'NO TOCAR'!$F$4</f>
        <v>6397.22</v>
      </c>
      <c r="G1501" s="17">
        <f>'NO TOCAR'!$F$4</f>
        <v>6397.22</v>
      </c>
      <c r="H1501" s="17">
        <f>'NO TOCAR'!$F$4</f>
        <v>6397.22</v>
      </c>
      <c r="I1501" s="17">
        <f>'NO TOCAR'!$F$4</f>
        <v>6397.22</v>
      </c>
      <c r="J1501" s="17">
        <f>'NO TOCAR'!$F$4</f>
        <v>6397.22</v>
      </c>
      <c r="K1501" s="17">
        <f>'NO TOCAR'!$F$4</f>
        <v>6397.22</v>
      </c>
      <c r="L1501" s="36">
        <f>'NO TOCAR'!$F$4</f>
        <v>6397.22</v>
      </c>
    </row>
    <row r="1502" spans="1:12" x14ac:dyDescent="0.25">
      <c r="A1502" s="35"/>
      <c r="B1502" s="17" t="s">
        <v>13</v>
      </c>
      <c r="C1502" s="17">
        <f>'NO TOCAR'!$B$17*1.2</f>
        <v>158320.4203008</v>
      </c>
      <c r="D1502" s="17">
        <f>'NO TOCAR'!$D$17*1.2</f>
        <v>73509.802214399999</v>
      </c>
      <c r="E1502" s="17">
        <f>'NO TOCAR'!$F$17*1.2</f>
        <v>48866.873011199998</v>
      </c>
      <c r="F1502" s="17"/>
      <c r="G1502" s="17"/>
      <c r="H1502" s="17"/>
      <c r="I1502" s="17"/>
      <c r="J1502" s="17"/>
      <c r="K1502" s="17"/>
      <c r="L1502" s="36"/>
    </row>
    <row r="1503" spans="1:12" x14ac:dyDescent="0.25">
      <c r="A1503" s="35"/>
      <c r="B1503" s="17" t="s">
        <v>14</v>
      </c>
      <c r="C1503" s="17">
        <f>'NO TOCAR'!$E$5</f>
        <v>12250</v>
      </c>
      <c r="D1503" s="17">
        <f>'NO TOCAR'!$E$5</f>
        <v>12250</v>
      </c>
      <c r="E1503" s="17">
        <f>'NO TOCAR'!$E$5</f>
        <v>12250</v>
      </c>
      <c r="F1503" s="17">
        <f>'NO TOCAR'!$E$5</f>
        <v>12250</v>
      </c>
      <c r="G1503" s="17">
        <f>'NO TOCAR'!$E$5</f>
        <v>12250</v>
      </c>
      <c r="H1503" s="17">
        <f>'NO TOCAR'!$E$5</f>
        <v>12250</v>
      </c>
      <c r="I1503" s="17">
        <f>'NO TOCAR'!$E$5</f>
        <v>12250</v>
      </c>
      <c r="J1503" s="17">
        <f>'NO TOCAR'!$E$5</f>
        <v>12250</v>
      </c>
      <c r="K1503" s="17">
        <f>'NO TOCAR'!$E$5</f>
        <v>12250</v>
      </c>
      <c r="L1503" s="36">
        <f>'NO TOCAR'!$E$5</f>
        <v>12250</v>
      </c>
    </row>
    <row r="1504" spans="1:12" x14ac:dyDescent="0.25">
      <c r="A1504" s="35"/>
      <c r="B1504" s="17" t="s">
        <v>15</v>
      </c>
      <c r="C1504" s="17">
        <f>'NO TOCAR'!$B$19</f>
        <v>14429.372854400001</v>
      </c>
      <c r="D1504" s="17">
        <f>'NO TOCAR'!$B$19</f>
        <v>14429.372854400001</v>
      </c>
      <c r="E1504" s="17">
        <f>'NO TOCAR'!$B$19</f>
        <v>14429.372854400001</v>
      </c>
      <c r="F1504" s="17">
        <f>'NO TOCAR'!$B$19</f>
        <v>14429.372854400001</v>
      </c>
      <c r="G1504" s="17">
        <f>'NO TOCAR'!$B$19</f>
        <v>14429.372854400001</v>
      </c>
      <c r="H1504" s="17">
        <f>'NO TOCAR'!$B$19</f>
        <v>14429.372854400001</v>
      </c>
      <c r="I1504" s="17">
        <f>'NO TOCAR'!$B$19</f>
        <v>14429.372854400001</v>
      </c>
      <c r="J1504" s="17">
        <f>'NO TOCAR'!$B$19</f>
        <v>14429.372854400001</v>
      </c>
      <c r="K1504" s="17">
        <f>'NO TOCAR'!$B$19</f>
        <v>14429.372854400001</v>
      </c>
      <c r="L1504" s="36">
        <f>'NO TOCAR'!$B$19</f>
        <v>14429.372854400001</v>
      </c>
    </row>
    <row r="1505" spans="1:12" x14ac:dyDescent="0.25">
      <c r="A1505" s="35"/>
      <c r="B1505" s="17" t="s">
        <v>16</v>
      </c>
      <c r="C1505" s="17">
        <f>'NO TOCAR'!$B$21</f>
        <v>72852.823583999998</v>
      </c>
      <c r="D1505" s="17">
        <f>'NO TOCAR'!$B$21</f>
        <v>72852.823583999998</v>
      </c>
      <c r="E1505" s="17">
        <f>'NO TOCAR'!$B$21</f>
        <v>72852.823583999998</v>
      </c>
      <c r="F1505" s="17">
        <f>'NO TOCAR'!$B$21</f>
        <v>72852.823583999998</v>
      </c>
      <c r="G1505" s="17">
        <f>'NO TOCAR'!$B$21</f>
        <v>72852.823583999998</v>
      </c>
      <c r="H1505" s="17">
        <f>'NO TOCAR'!$B$21</f>
        <v>72852.823583999998</v>
      </c>
      <c r="I1505" s="17">
        <f>'NO TOCAR'!$B$21</f>
        <v>72852.823583999998</v>
      </c>
      <c r="J1505" s="17">
        <f>'NO TOCAR'!$B$21</f>
        <v>72852.823583999998</v>
      </c>
      <c r="K1505" s="17">
        <f>'NO TOCAR'!$B$21</f>
        <v>72852.823583999998</v>
      </c>
      <c r="L1505" s="36">
        <f>'NO TOCAR'!$B$21</f>
        <v>72852.823583999998</v>
      </c>
    </row>
    <row r="1506" spans="1:12" x14ac:dyDescent="0.25">
      <c r="A1506" s="35"/>
      <c r="B1506" s="33" t="s">
        <v>17</v>
      </c>
      <c r="C1506" s="33">
        <f>SUM(C1494:C1505)</f>
        <v>3185421.6762627843</v>
      </c>
      <c r="D1506" s="33">
        <f t="shared" ref="D1506:L1506" si="498">SUM(D1494:D1505)</f>
        <v>3242685.7234190595</v>
      </c>
      <c r="E1506" s="33">
        <f t="shared" si="498"/>
        <v>3360117.4594585346</v>
      </c>
      <c r="F1506" s="33">
        <f t="shared" si="498"/>
        <v>3453325.2516900101</v>
      </c>
      <c r="G1506" s="33">
        <f t="shared" si="498"/>
        <v>3595399.9169326853</v>
      </c>
      <c r="H1506" s="33">
        <f t="shared" si="498"/>
        <v>3737474.5821753605</v>
      </c>
      <c r="I1506" s="33">
        <f t="shared" si="498"/>
        <v>3879549.2474180353</v>
      </c>
      <c r="J1506" s="33">
        <f t="shared" si="498"/>
        <v>4163698.5779033862</v>
      </c>
      <c r="K1506" s="33">
        <f t="shared" si="498"/>
        <v>4305773.243146061</v>
      </c>
      <c r="L1506" s="40">
        <f t="shared" si="498"/>
        <v>4589922.5736314114</v>
      </c>
    </row>
    <row r="1507" spans="1:12" x14ac:dyDescent="0.25">
      <c r="A1507" s="35"/>
      <c r="B1507" s="17" t="s">
        <v>18</v>
      </c>
      <c r="C1507" s="17">
        <f>(C1502+C1501+C1500+C1499+C1498+C1497+C1496+C1495+C1494)*21%</f>
        <v>648036.79076312075</v>
      </c>
      <c r="D1507" s="17">
        <f t="shared" ref="D1507:L1507" si="499">(D1502+D1501+D1500+D1499+D1498+D1497+D1496+D1495+D1494)*21%</f>
        <v>660062.24066593859</v>
      </c>
      <c r="E1507" s="17">
        <f t="shared" si="499"/>
        <v>684722.90523422824</v>
      </c>
      <c r="F1507" s="17">
        <f t="shared" si="499"/>
        <v>704296.5416028382</v>
      </c>
      <c r="G1507" s="17">
        <f t="shared" si="499"/>
        <v>734132.22130379989</v>
      </c>
      <c r="H1507" s="17">
        <f t="shared" si="499"/>
        <v>763967.90100476157</v>
      </c>
      <c r="I1507" s="17">
        <f t="shared" si="499"/>
        <v>793803.58070572349</v>
      </c>
      <c r="J1507" s="17">
        <f t="shared" si="499"/>
        <v>853474.9401076471</v>
      </c>
      <c r="K1507" s="17">
        <f t="shared" si="499"/>
        <v>883310.61980860878</v>
      </c>
      <c r="L1507" s="36">
        <f t="shared" si="499"/>
        <v>942981.97921053239</v>
      </c>
    </row>
    <row r="1508" spans="1:12" x14ac:dyDescent="0.25">
      <c r="A1508" s="35"/>
      <c r="B1508" s="17" t="s">
        <v>19</v>
      </c>
      <c r="C1508" s="17">
        <f>(C1502+C1501+C1500+C1499+C1498+C1497+C1496+C1495+C1494)*7%</f>
        <v>216012.26358770696</v>
      </c>
      <c r="D1508" s="17">
        <f t="shared" ref="D1508:L1508" si="500">(D1502+D1501+D1500+D1499+D1498+D1497+D1496+D1495+D1494)*7%</f>
        <v>220020.74688864622</v>
      </c>
      <c r="E1508" s="17">
        <f t="shared" si="500"/>
        <v>228240.96841140944</v>
      </c>
      <c r="F1508" s="17">
        <f t="shared" si="500"/>
        <v>234765.51386761275</v>
      </c>
      <c r="G1508" s="17">
        <f t="shared" si="500"/>
        <v>244710.74043459998</v>
      </c>
      <c r="H1508" s="17">
        <f t="shared" si="500"/>
        <v>254655.96700158721</v>
      </c>
      <c r="I1508" s="17">
        <f t="shared" si="500"/>
        <v>264601.1935685745</v>
      </c>
      <c r="J1508" s="17">
        <f t="shared" si="500"/>
        <v>284491.64670254907</v>
      </c>
      <c r="K1508" s="17">
        <f t="shared" si="500"/>
        <v>294436.8732695363</v>
      </c>
      <c r="L1508" s="36">
        <f t="shared" si="500"/>
        <v>314327.32640351081</v>
      </c>
    </row>
    <row r="1509" spans="1:12" x14ac:dyDescent="0.25">
      <c r="A1509" s="35"/>
      <c r="B1509" s="17" t="s">
        <v>20</v>
      </c>
      <c r="C1509" s="17">
        <f>'NO TOCAR'!$B$22</f>
        <v>1429.82</v>
      </c>
      <c r="D1509" s="17">
        <f>'NO TOCAR'!$B$22</f>
        <v>1429.82</v>
      </c>
      <c r="E1509" s="17">
        <f>'NO TOCAR'!$B$22</f>
        <v>1429.82</v>
      </c>
      <c r="F1509" s="17">
        <f>'NO TOCAR'!$B$22</f>
        <v>1429.82</v>
      </c>
      <c r="G1509" s="17">
        <f>'NO TOCAR'!$B$22</f>
        <v>1429.82</v>
      </c>
      <c r="H1509" s="17">
        <f>'NO TOCAR'!$B$22</f>
        <v>1429.82</v>
      </c>
      <c r="I1509" s="17">
        <f>'NO TOCAR'!$B$22</f>
        <v>1429.82</v>
      </c>
      <c r="J1509" s="17">
        <f>'NO TOCAR'!$B$22</f>
        <v>1429.82</v>
      </c>
      <c r="K1509" s="17">
        <f>'NO TOCAR'!$B$22</f>
        <v>1429.82</v>
      </c>
      <c r="L1509" s="36">
        <f>'NO TOCAR'!$B$22</f>
        <v>1429.82</v>
      </c>
    </row>
    <row r="1510" spans="1:12" x14ac:dyDescent="0.25">
      <c r="A1510" s="35"/>
      <c r="B1510" s="17" t="s">
        <v>220</v>
      </c>
      <c r="C1510" s="17">
        <f>(C1494+C1495+C1496+C1497+C1498+C1499+C1500+C1501+C1502)*1%</f>
        <v>30858.894798243844</v>
      </c>
      <c r="D1510" s="17">
        <f t="shared" ref="D1510:L1510" si="501">(D1494+D1495+D1496+D1497+D1498+D1499+D1500+D1501+D1502)*1%</f>
        <v>31431.535269806594</v>
      </c>
      <c r="E1510" s="17">
        <f t="shared" si="501"/>
        <v>32605.852630201345</v>
      </c>
      <c r="F1510" s="17">
        <f t="shared" si="501"/>
        <v>33537.930552516103</v>
      </c>
      <c r="G1510" s="17">
        <f t="shared" si="501"/>
        <v>34958.677204942855</v>
      </c>
      <c r="H1510" s="17">
        <f t="shared" si="501"/>
        <v>36379.423857369606</v>
      </c>
      <c r="I1510" s="17">
        <f t="shared" si="501"/>
        <v>37800.17050979635</v>
      </c>
      <c r="J1510" s="17">
        <f t="shared" si="501"/>
        <v>40641.663814649859</v>
      </c>
      <c r="K1510" s="17">
        <f t="shared" si="501"/>
        <v>42062.41046707661</v>
      </c>
      <c r="L1510" s="17">
        <f t="shared" si="501"/>
        <v>44903.903771930112</v>
      </c>
    </row>
    <row r="1511" spans="1:12" x14ac:dyDescent="0.25">
      <c r="A1511" s="35"/>
      <c r="B1511" s="33" t="s">
        <v>22</v>
      </c>
      <c r="C1511" s="33">
        <f>SUM(C1507:C1510)</f>
        <v>896337.76914907154</v>
      </c>
      <c r="D1511" s="33">
        <f t="shared" ref="D1511:L1511" si="502">SUM(D1507:D1510)</f>
        <v>912944.34282439144</v>
      </c>
      <c r="E1511" s="33">
        <f t="shared" si="502"/>
        <v>946999.54627583898</v>
      </c>
      <c r="F1511" s="33">
        <f t="shared" si="502"/>
        <v>974029.8060229671</v>
      </c>
      <c r="G1511" s="33">
        <f t="shared" si="502"/>
        <v>1015231.4589433428</v>
      </c>
      <c r="H1511" s="33">
        <f t="shared" si="502"/>
        <v>1056433.1118637184</v>
      </c>
      <c r="I1511" s="33">
        <f t="shared" si="502"/>
        <v>1097634.7647840944</v>
      </c>
      <c r="J1511" s="33">
        <f t="shared" si="502"/>
        <v>1180038.0706248463</v>
      </c>
      <c r="K1511" s="33">
        <f t="shared" si="502"/>
        <v>1221239.7235452218</v>
      </c>
      <c r="L1511" s="33">
        <f t="shared" si="502"/>
        <v>1303643.0293859735</v>
      </c>
    </row>
    <row r="1512" spans="1:12" ht="15.75" thickBot="1" x14ac:dyDescent="0.3">
      <c r="A1512" s="42"/>
      <c r="B1512" s="50" t="s">
        <v>21</v>
      </c>
      <c r="C1512" s="50">
        <f>C1506-C1511</f>
        <v>2289083.9071137127</v>
      </c>
      <c r="D1512" s="50">
        <f t="shared" ref="D1512:L1512" si="503">D1506-D1511</f>
        <v>2329741.380594668</v>
      </c>
      <c r="E1512" s="50">
        <f t="shared" si="503"/>
        <v>2413117.9131826954</v>
      </c>
      <c r="F1512" s="50">
        <f t="shared" si="503"/>
        <v>2479295.4456670429</v>
      </c>
      <c r="G1512" s="50">
        <f t="shared" si="503"/>
        <v>2580168.4579893425</v>
      </c>
      <c r="H1512" s="50">
        <f t="shared" si="503"/>
        <v>2681041.4703116422</v>
      </c>
      <c r="I1512" s="50">
        <f t="shared" si="503"/>
        <v>2781914.4826339409</v>
      </c>
      <c r="J1512" s="50">
        <f t="shared" si="503"/>
        <v>2983660.5072785402</v>
      </c>
      <c r="K1512" s="50">
        <f t="shared" si="503"/>
        <v>3084533.5196008394</v>
      </c>
      <c r="L1512" s="51">
        <f t="shared" si="503"/>
        <v>3286279.5442454377</v>
      </c>
    </row>
    <row r="1513" spans="1:12" ht="15.75" thickBot="1" x14ac:dyDescent="0.3"/>
    <row r="1514" spans="1:12" x14ac:dyDescent="0.25">
      <c r="A1514" s="18"/>
      <c r="B1514" s="43" t="s">
        <v>0</v>
      </c>
      <c r="C1514" s="44">
        <v>3404.51</v>
      </c>
      <c r="D1514" s="19"/>
      <c r="E1514" s="19"/>
      <c r="F1514" s="19"/>
      <c r="G1514" s="19"/>
      <c r="H1514" s="19"/>
      <c r="I1514" s="19"/>
      <c r="J1514" s="19"/>
      <c r="K1514" s="19"/>
      <c r="L1514" s="20"/>
    </row>
    <row r="1515" spans="1:12" ht="30" x14ac:dyDescent="0.25">
      <c r="A1515" s="37" t="s">
        <v>147</v>
      </c>
      <c r="B1515" s="30" t="s">
        <v>203</v>
      </c>
      <c r="C1515" s="30" t="s">
        <v>204</v>
      </c>
      <c r="D1515" s="30" t="s">
        <v>205</v>
      </c>
      <c r="E1515" s="30" t="s">
        <v>207</v>
      </c>
      <c r="F1515" s="30" t="s">
        <v>208</v>
      </c>
      <c r="G1515" s="30" t="s">
        <v>210</v>
      </c>
      <c r="H1515" s="30" t="s">
        <v>211</v>
      </c>
      <c r="I1515" s="30" t="s">
        <v>212</v>
      </c>
      <c r="J1515" s="30" t="s">
        <v>213</v>
      </c>
      <c r="K1515" s="30" t="s">
        <v>214</v>
      </c>
      <c r="L1515" s="49" t="s">
        <v>219</v>
      </c>
    </row>
    <row r="1516" spans="1:12" x14ac:dyDescent="0.25">
      <c r="A1516" s="37" t="s">
        <v>1</v>
      </c>
      <c r="B1516" s="30">
        <v>40</v>
      </c>
      <c r="C1516" s="30">
        <v>40</v>
      </c>
      <c r="D1516" s="30">
        <v>40</v>
      </c>
      <c r="E1516" s="30">
        <v>40</v>
      </c>
      <c r="F1516" s="30">
        <v>40</v>
      </c>
      <c r="G1516" s="30">
        <v>40</v>
      </c>
      <c r="H1516" s="30">
        <v>40</v>
      </c>
      <c r="I1516" s="30">
        <v>40</v>
      </c>
      <c r="J1516" s="30">
        <v>40</v>
      </c>
      <c r="K1516" s="30">
        <v>40</v>
      </c>
      <c r="L1516" s="38">
        <v>40</v>
      </c>
    </row>
    <row r="1517" spans="1:12" ht="4.5" customHeight="1" x14ac:dyDescent="0.25">
      <c r="A1517" s="35"/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36"/>
    </row>
    <row r="1518" spans="1:12" x14ac:dyDescent="0.25">
      <c r="A1518" s="35"/>
      <c r="B1518" s="28" t="s">
        <v>3</v>
      </c>
      <c r="C1518" s="17">
        <v>4</v>
      </c>
      <c r="D1518" s="17">
        <v>6</v>
      </c>
      <c r="E1518" s="17">
        <v>9</v>
      </c>
      <c r="F1518" s="17">
        <v>11</v>
      </c>
      <c r="G1518" s="17">
        <v>14</v>
      </c>
      <c r="H1518" s="17">
        <v>16</v>
      </c>
      <c r="I1518" s="17">
        <v>19</v>
      </c>
      <c r="J1518" s="17">
        <v>21</v>
      </c>
      <c r="K1518" s="17">
        <v>23</v>
      </c>
      <c r="L1518" s="36" t="s">
        <v>4</v>
      </c>
    </row>
    <row r="1519" spans="1:12" x14ac:dyDescent="0.25">
      <c r="A1519" s="35" t="s">
        <v>37</v>
      </c>
      <c r="B1519" s="28" t="s">
        <v>2</v>
      </c>
      <c r="C1519" s="31">
        <v>0.2</v>
      </c>
      <c r="D1519" s="31">
        <v>0.3</v>
      </c>
      <c r="E1519" s="31">
        <v>0.4</v>
      </c>
      <c r="F1519" s="31">
        <v>0.5</v>
      </c>
      <c r="G1519" s="31">
        <v>0.6</v>
      </c>
      <c r="H1519" s="31">
        <v>0.7</v>
      </c>
      <c r="I1519" s="31">
        <v>0.8</v>
      </c>
      <c r="J1519" s="31">
        <v>1</v>
      </c>
      <c r="K1519" s="31">
        <v>1.1000000000000001</v>
      </c>
      <c r="L1519" s="39">
        <v>1.3</v>
      </c>
    </row>
    <row r="1520" spans="1:12" ht="18.75" x14ac:dyDescent="0.3">
      <c r="A1520" s="35"/>
      <c r="B1520" s="28" t="s">
        <v>7</v>
      </c>
      <c r="C1520" s="32">
        <v>0.1</v>
      </c>
      <c r="D1520" s="31">
        <v>0.2</v>
      </c>
      <c r="E1520" s="31">
        <v>0.4</v>
      </c>
      <c r="F1520" s="31">
        <v>0.8</v>
      </c>
      <c r="G1520" s="31"/>
      <c r="H1520" s="31"/>
      <c r="I1520" s="31"/>
      <c r="J1520" s="31"/>
      <c r="K1520" s="31"/>
      <c r="L1520" s="39"/>
    </row>
    <row r="1521" spans="1:12" x14ac:dyDescent="0.25">
      <c r="A1521" s="35" t="s">
        <v>202</v>
      </c>
      <c r="B1521" s="17" t="s">
        <v>5</v>
      </c>
      <c r="C1521" s="47">
        <f>('NO TOCAR'!$B$9*$C$1514)</f>
        <v>1255580.5703948322</v>
      </c>
      <c r="D1521" s="47">
        <f>('NO TOCAR'!$B$9*$C$1514)</f>
        <v>1255580.5703948322</v>
      </c>
      <c r="E1521" s="47">
        <f>('NO TOCAR'!$B$9*$C$1514)</f>
        <v>1255580.5703948322</v>
      </c>
      <c r="F1521" s="17">
        <f>('NO TOCAR'!$B$9*$C$1514)</f>
        <v>1255580.5703948322</v>
      </c>
      <c r="G1521" s="17">
        <f>('NO TOCAR'!$B$9*$C$1514)</f>
        <v>1255580.5703948322</v>
      </c>
      <c r="H1521" s="17">
        <f>('NO TOCAR'!$B$9*$C$1514)</f>
        <v>1255580.5703948322</v>
      </c>
      <c r="I1521" s="17">
        <f>('NO TOCAR'!$B$9*$C$1514)</f>
        <v>1255580.5703948322</v>
      </c>
      <c r="J1521" s="17">
        <f>('NO TOCAR'!$B$9*$C$1514)</f>
        <v>1255580.5703948322</v>
      </c>
      <c r="K1521" s="17">
        <f>('NO TOCAR'!$B$9*$C$1514)</f>
        <v>1255580.5703948322</v>
      </c>
      <c r="L1521" s="36">
        <f>('NO TOCAR'!$B$9*$C$1514)</f>
        <v>1255580.5703948322</v>
      </c>
    </row>
    <row r="1522" spans="1:12" x14ac:dyDescent="0.25">
      <c r="A1522" s="35" t="s">
        <v>108</v>
      </c>
      <c r="B1522" s="17" t="s">
        <v>6</v>
      </c>
      <c r="C1522" s="47">
        <f>C1521*C1519</f>
        <v>251116.11407896644</v>
      </c>
      <c r="D1522" s="47">
        <f>D1521*D1519</f>
        <v>376674.17111844965</v>
      </c>
      <c r="E1522" s="47">
        <f t="shared" ref="E1522:L1522" si="504">E1521*E1519</f>
        <v>502232.22815793287</v>
      </c>
      <c r="F1522" s="17">
        <f t="shared" si="504"/>
        <v>627790.28519741609</v>
      </c>
      <c r="G1522" s="17">
        <f t="shared" si="504"/>
        <v>753348.34223689931</v>
      </c>
      <c r="H1522" s="17">
        <f t="shared" si="504"/>
        <v>878906.39927638252</v>
      </c>
      <c r="I1522" s="17">
        <f t="shared" si="504"/>
        <v>1004464.4563158657</v>
      </c>
      <c r="J1522" s="17">
        <f t="shared" si="504"/>
        <v>1255580.5703948322</v>
      </c>
      <c r="K1522" s="17">
        <f t="shared" si="504"/>
        <v>1381138.6274343154</v>
      </c>
      <c r="L1522" s="36">
        <f t="shared" si="504"/>
        <v>1632254.7415132818</v>
      </c>
    </row>
    <row r="1523" spans="1:12" x14ac:dyDescent="0.25">
      <c r="A1523" s="35" t="s">
        <v>109</v>
      </c>
      <c r="B1523" s="17" t="s">
        <v>7</v>
      </c>
      <c r="C1523" s="47">
        <f>C1521*$C$440</f>
        <v>125558.05703948322</v>
      </c>
      <c r="D1523" s="47">
        <f t="shared" ref="D1523:L1523" si="505">D1521*$C$440</f>
        <v>125558.05703948322</v>
      </c>
      <c r="E1523" s="47">
        <f t="shared" si="505"/>
        <v>125558.05703948322</v>
      </c>
      <c r="F1523" s="17">
        <f t="shared" si="505"/>
        <v>125558.05703948322</v>
      </c>
      <c r="G1523" s="17">
        <f t="shared" si="505"/>
        <v>125558.05703948322</v>
      </c>
      <c r="H1523" s="17">
        <f t="shared" si="505"/>
        <v>125558.05703948322</v>
      </c>
      <c r="I1523" s="17">
        <f t="shared" si="505"/>
        <v>125558.05703948322</v>
      </c>
      <c r="J1523" s="17">
        <f t="shared" si="505"/>
        <v>125558.05703948322</v>
      </c>
      <c r="K1523" s="17">
        <f t="shared" si="505"/>
        <v>125558.05703948322</v>
      </c>
      <c r="L1523" s="36">
        <f t="shared" si="505"/>
        <v>125558.05703948322</v>
      </c>
    </row>
    <row r="1524" spans="1:12" x14ac:dyDescent="0.25">
      <c r="A1524" s="35" t="s">
        <v>206</v>
      </c>
      <c r="B1524" s="17" t="s">
        <v>8</v>
      </c>
      <c r="C1524" s="47">
        <f>'NO TOCAR'!$C$11</f>
        <v>380456.47042559995</v>
      </c>
      <c r="D1524" s="47">
        <f>'NO TOCAR'!$C$11+'NO TOCAR'!$C$13</f>
        <v>397749.93085439998</v>
      </c>
      <c r="E1524" s="47">
        <f>D1524+'NO TOCAR'!$C$13</f>
        <v>415043.39128320001</v>
      </c>
      <c r="F1524" s="17">
        <f>E1524+'NO TOCAR'!$C$13</f>
        <v>432336.85171200003</v>
      </c>
      <c r="G1524" s="17">
        <f>F1524+'NO TOCAR'!$C$13</f>
        <v>449630.31214080006</v>
      </c>
      <c r="H1524" s="17">
        <f>G1524+'NO TOCAR'!$C$13</f>
        <v>466923.77256960009</v>
      </c>
      <c r="I1524" s="17">
        <f>H1524+'NO TOCAR'!$C$13</f>
        <v>484217.23299840011</v>
      </c>
      <c r="J1524" s="17">
        <f>I1524+'NO TOCAR'!$C$13+'NO TOCAR'!$C$13</f>
        <v>518804.15385600016</v>
      </c>
      <c r="K1524" s="17">
        <f>J1524+'NO TOCAR'!$C$13</f>
        <v>536097.61428480013</v>
      </c>
      <c r="L1524" s="36">
        <f>K1524+'NO TOCAR'!$C$13+'NO TOCAR'!$C$13</f>
        <v>570684.53514240007</v>
      </c>
    </row>
    <row r="1525" spans="1:12" x14ac:dyDescent="0.25">
      <c r="A1525" s="35" t="s">
        <v>209</v>
      </c>
      <c r="B1525" s="17" t="s">
        <v>9</v>
      </c>
      <c r="C1525" s="47">
        <f>(C1524+C1523+C1522+C1521)*$E$8</f>
        <v>805084.48477555276</v>
      </c>
      <c r="D1525" s="47">
        <f t="shared" ref="D1525:L1525" si="506">(D1524+D1523+D1522+D1521)*$E$8</f>
        <v>862225.09176286613</v>
      </c>
      <c r="E1525" s="47">
        <f t="shared" si="506"/>
        <v>919365.69875017926</v>
      </c>
      <c r="F1525" s="17">
        <f t="shared" si="506"/>
        <v>976506.30573749263</v>
      </c>
      <c r="G1525" s="17">
        <f t="shared" si="506"/>
        <v>1033646.912724806</v>
      </c>
      <c r="H1525" s="17">
        <f t="shared" si="506"/>
        <v>1090787.5197121191</v>
      </c>
      <c r="I1525" s="17">
        <f t="shared" si="506"/>
        <v>1147928.1266994325</v>
      </c>
      <c r="J1525" s="17">
        <f t="shared" si="506"/>
        <v>1262209.3406740592</v>
      </c>
      <c r="K1525" s="17">
        <f t="shared" si="506"/>
        <v>1319349.9476613724</v>
      </c>
      <c r="L1525" s="36">
        <f t="shared" si="506"/>
        <v>1433631.1616359989</v>
      </c>
    </row>
    <row r="1526" spans="1:12" x14ac:dyDescent="0.25">
      <c r="A1526" s="35" t="s">
        <v>110</v>
      </c>
      <c r="B1526" s="17" t="s">
        <v>10</v>
      </c>
      <c r="C1526" s="47">
        <f>('NO TOCAR'!$E$4)*2</f>
        <v>32900</v>
      </c>
      <c r="D1526" s="47">
        <f>('NO TOCAR'!$E$4)*2</f>
        <v>32900</v>
      </c>
      <c r="E1526" s="47">
        <f>('NO TOCAR'!$E$4)*2</f>
        <v>32900</v>
      </c>
      <c r="F1526" s="17">
        <f>('NO TOCAR'!$E$4)*2</f>
        <v>32900</v>
      </c>
      <c r="G1526" s="17">
        <f>('NO TOCAR'!$E$4)*2</f>
        <v>32900</v>
      </c>
      <c r="H1526" s="17">
        <f>('NO TOCAR'!$E$4)*2</f>
        <v>32900</v>
      </c>
      <c r="I1526" s="17">
        <f>('NO TOCAR'!$E$4)*2</f>
        <v>32900</v>
      </c>
      <c r="J1526" s="17">
        <f>('NO TOCAR'!$E$4)*2</f>
        <v>32900</v>
      </c>
      <c r="K1526" s="17">
        <f>('NO TOCAR'!$E$4)*2</f>
        <v>32900</v>
      </c>
      <c r="L1526" s="36">
        <f>('NO TOCAR'!$E$4)*2</f>
        <v>32900</v>
      </c>
    </row>
    <row r="1527" spans="1:12" x14ac:dyDescent="0.25">
      <c r="A1527" s="35" t="s">
        <v>111</v>
      </c>
      <c r="B1527" s="17" t="s">
        <v>11</v>
      </c>
      <c r="C1527" s="47">
        <f>('NO TOCAR'!$B$15)*2</f>
        <v>53823.819455999997</v>
      </c>
      <c r="D1527" s="47">
        <f>('NO TOCAR'!$B$15)*2</f>
        <v>53823.819455999997</v>
      </c>
      <c r="E1527" s="47">
        <f>('NO TOCAR'!$B$15)*2</f>
        <v>53823.819455999997</v>
      </c>
      <c r="F1527" s="17">
        <f>('NO TOCAR'!$B$15)*2</f>
        <v>53823.819455999997</v>
      </c>
      <c r="G1527" s="17">
        <f>('NO TOCAR'!$B$15)*2</f>
        <v>53823.819455999997</v>
      </c>
      <c r="H1527" s="17">
        <f>('NO TOCAR'!$B$15)*2</f>
        <v>53823.819455999997</v>
      </c>
      <c r="I1527" s="17">
        <f>('NO TOCAR'!$B$15)*2</f>
        <v>53823.819455999997</v>
      </c>
      <c r="J1527" s="17">
        <f>('NO TOCAR'!$B$15)*2</f>
        <v>53823.819455999997</v>
      </c>
      <c r="K1527" s="17">
        <f>('NO TOCAR'!$B$15)*2</f>
        <v>53823.819455999997</v>
      </c>
      <c r="L1527" s="36">
        <f>('NO TOCAR'!$B$15)*2</f>
        <v>53823.819455999997</v>
      </c>
    </row>
    <row r="1528" spans="1:12" x14ac:dyDescent="0.25">
      <c r="A1528" s="35" t="s">
        <v>112</v>
      </c>
      <c r="B1528" s="17" t="s">
        <v>12</v>
      </c>
      <c r="C1528" s="47">
        <f>('NO TOCAR'!$F$4)*2</f>
        <v>12794.44</v>
      </c>
      <c r="D1528" s="47">
        <f>('NO TOCAR'!$F$4)*2</f>
        <v>12794.44</v>
      </c>
      <c r="E1528" s="47">
        <f>('NO TOCAR'!$F$4)*2</f>
        <v>12794.44</v>
      </c>
      <c r="F1528" s="17">
        <f>('NO TOCAR'!$F$4)*2</f>
        <v>12794.44</v>
      </c>
      <c r="G1528" s="17">
        <f>('NO TOCAR'!$F$4)*2</f>
        <v>12794.44</v>
      </c>
      <c r="H1528" s="17">
        <f>('NO TOCAR'!$F$4)*2</f>
        <v>12794.44</v>
      </c>
      <c r="I1528" s="17">
        <f>('NO TOCAR'!$F$4)*2</f>
        <v>12794.44</v>
      </c>
      <c r="J1528" s="17">
        <f>('NO TOCAR'!$F$4)*2</f>
        <v>12794.44</v>
      </c>
      <c r="K1528" s="17">
        <f>('NO TOCAR'!$F$4)*2</f>
        <v>12794.44</v>
      </c>
      <c r="L1528" s="36">
        <f>('NO TOCAR'!$F$4)*2</f>
        <v>12794.44</v>
      </c>
    </row>
    <row r="1529" spans="1:12" x14ac:dyDescent="0.25">
      <c r="A1529" s="35" t="s">
        <v>113</v>
      </c>
      <c r="B1529" s="17" t="s">
        <v>13</v>
      </c>
      <c r="C1529" s="47">
        <f>'NO TOCAR'!$B$17</f>
        <v>131933.68358400001</v>
      </c>
      <c r="D1529" s="47">
        <f>'NO TOCAR'!$D$17</f>
        <v>61258.168511999997</v>
      </c>
      <c r="E1529" s="47">
        <f>'NO TOCAR'!$F$17</f>
        <v>40722.394176000002</v>
      </c>
      <c r="F1529" s="17"/>
      <c r="G1529" s="17"/>
      <c r="H1529" s="17"/>
      <c r="I1529" s="17"/>
      <c r="J1529" s="17"/>
      <c r="K1529" s="17"/>
      <c r="L1529" s="36"/>
    </row>
    <row r="1530" spans="1:12" x14ac:dyDescent="0.25">
      <c r="A1530" s="35" t="s">
        <v>114</v>
      </c>
      <c r="B1530" s="17" t="s">
        <v>14</v>
      </c>
      <c r="C1530" s="47">
        <f>('NO TOCAR'!$E$5)*2</f>
        <v>24500</v>
      </c>
      <c r="D1530" s="47">
        <f>('NO TOCAR'!$E$5)*2</f>
        <v>24500</v>
      </c>
      <c r="E1530" s="47">
        <f>('NO TOCAR'!$E$5)*2</f>
        <v>24500</v>
      </c>
      <c r="F1530" s="17">
        <f>('NO TOCAR'!$E$5)*2</f>
        <v>24500</v>
      </c>
      <c r="G1530" s="17">
        <f>('NO TOCAR'!$E$5)*2</f>
        <v>24500</v>
      </c>
      <c r="H1530" s="17">
        <f>('NO TOCAR'!$E$5)*2</f>
        <v>24500</v>
      </c>
      <c r="I1530" s="17">
        <f>('NO TOCAR'!$E$5)*2</f>
        <v>24500</v>
      </c>
      <c r="J1530" s="17">
        <f>('NO TOCAR'!$E$5)*2</f>
        <v>24500</v>
      </c>
      <c r="K1530" s="17">
        <f>('NO TOCAR'!$E$5)*2</f>
        <v>24500</v>
      </c>
      <c r="L1530" s="36">
        <f>('NO TOCAR'!$E$5)*2</f>
        <v>24500</v>
      </c>
    </row>
    <row r="1531" spans="1:12" x14ac:dyDescent="0.25">
      <c r="A1531" s="35" t="s">
        <v>215</v>
      </c>
      <c r="B1531" s="17" t="s">
        <v>15</v>
      </c>
      <c r="C1531" s="47">
        <f>('NO TOCAR'!$B$19)*2</f>
        <v>28858.745708800001</v>
      </c>
      <c r="D1531" s="47">
        <f>('NO TOCAR'!$B$19)*2</f>
        <v>28858.745708800001</v>
      </c>
      <c r="E1531" s="47">
        <f>('NO TOCAR'!$B$19)*2</f>
        <v>28858.745708800001</v>
      </c>
      <c r="F1531" s="17">
        <f>('NO TOCAR'!$B$19)*2</f>
        <v>28858.745708800001</v>
      </c>
      <c r="G1531" s="17">
        <f>('NO TOCAR'!$B$19)*2</f>
        <v>28858.745708800001</v>
      </c>
      <c r="H1531" s="17">
        <f>('NO TOCAR'!$B$19)*2</f>
        <v>28858.745708800001</v>
      </c>
      <c r="I1531" s="17">
        <f>('NO TOCAR'!$B$19)*2</f>
        <v>28858.745708800001</v>
      </c>
      <c r="J1531" s="17">
        <f>('NO TOCAR'!$B$19)*2</f>
        <v>28858.745708800001</v>
      </c>
      <c r="K1531" s="17">
        <f>('NO TOCAR'!$B$19)*2</f>
        <v>28858.745708800001</v>
      </c>
      <c r="L1531" s="36">
        <f>('NO TOCAR'!$B$19)*2</f>
        <v>28858.745708800001</v>
      </c>
    </row>
    <row r="1532" spans="1:12" x14ac:dyDescent="0.25">
      <c r="A1532" s="35"/>
      <c r="B1532" s="17" t="s">
        <v>16</v>
      </c>
      <c r="C1532" s="47">
        <f>('NO TOCAR'!$B$21)*2</f>
        <v>145705.647168</v>
      </c>
      <c r="D1532" s="47">
        <f>('NO TOCAR'!$B$21)*2</f>
        <v>145705.647168</v>
      </c>
      <c r="E1532" s="47">
        <f>('NO TOCAR'!$B$21)*2</f>
        <v>145705.647168</v>
      </c>
      <c r="F1532" s="17">
        <f>('NO TOCAR'!$B$21)*2</f>
        <v>145705.647168</v>
      </c>
      <c r="G1532" s="17">
        <f>('NO TOCAR'!$B$21)*2</f>
        <v>145705.647168</v>
      </c>
      <c r="H1532" s="17">
        <f>('NO TOCAR'!$B$21)*2</f>
        <v>145705.647168</v>
      </c>
      <c r="I1532" s="17">
        <f>('NO TOCAR'!$B$21)*2</f>
        <v>145705.647168</v>
      </c>
      <c r="J1532" s="17">
        <f>('NO TOCAR'!$B$21)*2</f>
        <v>145705.647168</v>
      </c>
      <c r="K1532" s="17">
        <f>('NO TOCAR'!$B$21)*2</f>
        <v>145705.647168</v>
      </c>
      <c r="L1532" s="36">
        <f>('NO TOCAR'!$B$21)*2</f>
        <v>145705.647168</v>
      </c>
    </row>
    <row r="1533" spans="1:12" x14ac:dyDescent="0.25">
      <c r="A1533" s="35"/>
      <c r="B1533" s="33" t="s">
        <v>17</v>
      </c>
      <c r="C1533" s="47">
        <f>SUM(C1521:C1532)</f>
        <v>3248312.0326312343</v>
      </c>
      <c r="D1533" s="47">
        <f t="shared" ref="D1533:L1533" si="507">SUM(D1521:D1532)</f>
        <v>3377628.6420148304</v>
      </c>
      <c r="E1533" s="47">
        <f t="shared" si="507"/>
        <v>3557084.9921344267</v>
      </c>
      <c r="F1533" s="33">
        <f t="shared" si="507"/>
        <v>3716354.7224140242</v>
      </c>
      <c r="G1533" s="33">
        <f t="shared" si="507"/>
        <v>3916346.8468696205</v>
      </c>
      <c r="H1533" s="33">
        <f t="shared" si="507"/>
        <v>4116338.9713252168</v>
      </c>
      <c r="I1533" s="33">
        <f t="shared" si="507"/>
        <v>4316331.0957808131</v>
      </c>
      <c r="J1533" s="33">
        <f t="shared" si="507"/>
        <v>4716315.3446920076</v>
      </c>
      <c r="K1533" s="33">
        <f t="shared" si="507"/>
        <v>4916307.4691476049</v>
      </c>
      <c r="L1533" s="40">
        <f t="shared" si="507"/>
        <v>5316291.7180587966</v>
      </c>
    </row>
    <row r="1534" spans="1:12" x14ac:dyDescent="0.25">
      <c r="A1534" s="35"/>
      <c r="B1534" s="17" t="s">
        <v>18</v>
      </c>
      <c r="C1534" s="47">
        <f>(C1529+C1528+C1527+C1526+C1525+C1524+C1523+C1522+C1521)*21%</f>
        <v>640342.00434843125</v>
      </c>
      <c r="D1534" s="47">
        <f t="shared" ref="D1534:L1534" si="508">(D1529+D1528+D1527+D1526+D1525+D1524+D1523+D1522+D1521)*21%</f>
        <v>667498.49231898657</v>
      </c>
      <c r="E1534" s="47">
        <f t="shared" si="508"/>
        <v>705184.32584410184</v>
      </c>
      <c r="F1534" s="17">
        <f t="shared" si="508"/>
        <v>738630.96920281707</v>
      </c>
      <c r="G1534" s="17">
        <f t="shared" si="508"/>
        <v>780629.31533849239</v>
      </c>
      <c r="H1534" s="17">
        <f t="shared" si="508"/>
        <v>822627.6614741676</v>
      </c>
      <c r="I1534" s="17">
        <f t="shared" si="508"/>
        <v>864626.00760984281</v>
      </c>
      <c r="J1534" s="17">
        <f t="shared" si="508"/>
        <v>948622.69988119334</v>
      </c>
      <c r="K1534" s="17">
        <f t="shared" si="508"/>
        <v>990621.04601686879</v>
      </c>
      <c r="L1534" s="36">
        <f t="shared" si="508"/>
        <v>1074617.7382882193</v>
      </c>
    </row>
    <row r="1535" spans="1:12" x14ac:dyDescent="0.25">
      <c r="A1535" s="35"/>
      <c r="B1535" s="17" t="s">
        <v>19</v>
      </c>
      <c r="C1535" s="47">
        <f>(C1529+C1528+C1527+C1526+C1525+C1524+C1523+C1522+C1521)*7%</f>
        <v>213447.33478281045</v>
      </c>
      <c r="D1535" s="47">
        <f t="shared" ref="D1535:L1535" si="509">(D1529+D1528+D1527+D1526+D1525+D1524+D1523+D1522+D1521)*7%</f>
        <v>222499.4974396622</v>
      </c>
      <c r="E1535" s="47">
        <f t="shared" si="509"/>
        <v>235061.44194803399</v>
      </c>
      <c r="F1535" s="17">
        <f t="shared" si="509"/>
        <v>246210.32306760573</v>
      </c>
      <c r="G1535" s="17">
        <f t="shared" si="509"/>
        <v>260209.77177949747</v>
      </c>
      <c r="H1535" s="17">
        <f t="shared" si="509"/>
        <v>274209.22049138922</v>
      </c>
      <c r="I1535" s="17">
        <f t="shared" si="509"/>
        <v>288208.669203281</v>
      </c>
      <c r="J1535" s="17">
        <f t="shared" si="509"/>
        <v>316207.56662706449</v>
      </c>
      <c r="K1535" s="17">
        <f t="shared" si="509"/>
        <v>330207.01533895632</v>
      </c>
      <c r="L1535" s="36">
        <f t="shared" si="509"/>
        <v>358205.91276273981</v>
      </c>
    </row>
    <row r="1536" spans="1:12" x14ac:dyDescent="0.25">
      <c r="A1536" s="35"/>
      <c r="B1536" s="17" t="s">
        <v>20</v>
      </c>
      <c r="C1536" s="47">
        <f>'NO TOCAR'!$B$22</f>
        <v>1429.82</v>
      </c>
      <c r="D1536" s="47">
        <f>'NO TOCAR'!$B$22</f>
        <v>1429.82</v>
      </c>
      <c r="E1536" s="47">
        <f>'NO TOCAR'!$B$22</f>
        <v>1429.82</v>
      </c>
      <c r="F1536" s="17">
        <f>'NO TOCAR'!$B$22</f>
        <v>1429.82</v>
      </c>
      <c r="G1536" s="17">
        <f>'NO TOCAR'!$B$22</f>
        <v>1429.82</v>
      </c>
      <c r="H1536" s="17">
        <f>'NO TOCAR'!$B$22</f>
        <v>1429.82</v>
      </c>
      <c r="I1536" s="17">
        <f>'NO TOCAR'!$B$22</f>
        <v>1429.82</v>
      </c>
      <c r="J1536" s="17">
        <f>'NO TOCAR'!$B$22</f>
        <v>1429.82</v>
      </c>
      <c r="K1536" s="17">
        <f>'NO TOCAR'!$B$22</f>
        <v>1429.82</v>
      </c>
      <c r="L1536" s="36">
        <f>'NO TOCAR'!$B$22</f>
        <v>1429.82</v>
      </c>
    </row>
    <row r="1537" spans="1:12" x14ac:dyDescent="0.25">
      <c r="A1537" s="35"/>
      <c r="B1537" s="17" t="s">
        <v>220</v>
      </c>
      <c r="C1537" s="47">
        <f>(C1521+C1522+C1523+C1524+C1525+C1526+C1527+C1528+C1529)*1%</f>
        <v>30492.476397544346</v>
      </c>
      <c r="D1537" s="47">
        <f t="shared" ref="D1537:L1537" si="510">(D1521+D1522+D1523+D1524+D1525+D1526+D1527+D1528+D1529)*1%</f>
        <v>31785.642491380309</v>
      </c>
      <c r="E1537" s="47">
        <f t="shared" si="510"/>
        <v>33580.205992576273</v>
      </c>
      <c r="F1537" s="17">
        <f t="shared" si="510"/>
        <v>35172.903295372242</v>
      </c>
      <c r="G1537" s="17">
        <f t="shared" si="510"/>
        <v>37172.82453992821</v>
      </c>
      <c r="H1537" s="17">
        <f t="shared" si="510"/>
        <v>39172.74578448417</v>
      </c>
      <c r="I1537" s="17">
        <f t="shared" si="510"/>
        <v>41172.667029040138</v>
      </c>
      <c r="J1537" s="17">
        <f t="shared" si="510"/>
        <v>45172.509518152074</v>
      </c>
      <c r="K1537" s="17">
        <f t="shared" si="510"/>
        <v>47172.430762708049</v>
      </c>
      <c r="L1537" s="17">
        <f t="shared" si="510"/>
        <v>51172.273251819963</v>
      </c>
    </row>
    <row r="1538" spans="1:12" x14ac:dyDescent="0.25">
      <c r="A1538" s="35"/>
      <c r="B1538" s="33" t="s">
        <v>22</v>
      </c>
      <c r="C1538" s="47">
        <f>SUM(C1534:C1537)</f>
        <v>885711.63552878599</v>
      </c>
      <c r="D1538" s="47">
        <f t="shared" ref="D1538:L1538" si="511">SUM(D1534:D1537)</f>
        <v>923213.45225002908</v>
      </c>
      <c r="E1538" s="47">
        <f t="shared" si="511"/>
        <v>975255.79378471209</v>
      </c>
      <c r="F1538" s="33">
        <f t="shared" si="511"/>
        <v>1021444.015565795</v>
      </c>
      <c r="G1538" s="33">
        <f t="shared" si="511"/>
        <v>1079441.7316579181</v>
      </c>
      <c r="H1538" s="33">
        <f t="shared" si="511"/>
        <v>1137439.447750041</v>
      </c>
      <c r="I1538" s="33">
        <f t="shared" si="511"/>
        <v>1195437.163842164</v>
      </c>
      <c r="J1538" s="33">
        <f t="shared" si="511"/>
        <v>1311432.5960264101</v>
      </c>
      <c r="K1538" s="33">
        <f t="shared" si="511"/>
        <v>1369430.3121185331</v>
      </c>
      <c r="L1538" s="33">
        <f t="shared" si="511"/>
        <v>1485425.7443027792</v>
      </c>
    </row>
    <row r="1539" spans="1:12" x14ac:dyDescent="0.25">
      <c r="A1539" s="35"/>
      <c r="B1539" s="50" t="s">
        <v>21</v>
      </c>
      <c r="C1539" s="48">
        <f>C1533-C1538</f>
        <v>2362600.3971024482</v>
      </c>
      <c r="D1539" s="48">
        <f t="shared" ref="D1539:L1539" si="512">D1533-D1538</f>
        <v>2454415.1897648014</v>
      </c>
      <c r="E1539" s="48">
        <f t="shared" si="512"/>
        <v>2581829.1983497147</v>
      </c>
      <c r="F1539" s="50">
        <f t="shared" si="512"/>
        <v>2694910.7068482293</v>
      </c>
      <c r="G1539" s="50">
        <f t="shared" si="512"/>
        <v>2836905.1152117024</v>
      </c>
      <c r="H1539" s="50">
        <f t="shared" si="512"/>
        <v>2978899.5235751756</v>
      </c>
      <c r="I1539" s="50">
        <f t="shared" si="512"/>
        <v>3120893.9319386492</v>
      </c>
      <c r="J1539" s="50">
        <f t="shared" si="512"/>
        <v>3404882.7486655973</v>
      </c>
      <c r="K1539" s="50">
        <f t="shared" si="512"/>
        <v>3546877.1570290718</v>
      </c>
      <c r="L1539" s="51">
        <f t="shared" si="512"/>
        <v>3830865.9737560172</v>
      </c>
    </row>
    <row r="1540" spans="1:12" x14ac:dyDescent="0.25">
      <c r="A1540" s="35"/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36"/>
    </row>
    <row r="1541" spans="1:12" x14ac:dyDescent="0.25">
      <c r="A1541" s="35"/>
      <c r="B1541" s="28" t="s">
        <v>0</v>
      </c>
      <c r="C1541" s="29">
        <v>3404.51</v>
      </c>
      <c r="D1541" s="17"/>
      <c r="E1541" s="17"/>
      <c r="F1541" s="17"/>
      <c r="G1541" s="17"/>
      <c r="H1541" s="17"/>
      <c r="I1541" s="17"/>
      <c r="J1541" s="17"/>
      <c r="K1541" s="17"/>
      <c r="L1541" s="36"/>
    </row>
    <row r="1542" spans="1:12" ht="30" x14ac:dyDescent="0.25">
      <c r="A1542" s="37" t="s">
        <v>147</v>
      </c>
      <c r="B1542" s="30" t="s">
        <v>203</v>
      </c>
      <c r="C1542" s="30" t="s">
        <v>204</v>
      </c>
      <c r="D1542" s="30" t="s">
        <v>205</v>
      </c>
      <c r="E1542" s="30" t="s">
        <v>207</v>
      </c>
      <c r="F1542" s="30" t="s">
        <v>208</v>
      </c>
      <c r="G1542" s="30" t="s">
        <v>210</v>
      </c>
      <c r="H1542" s="30" t="s">
        <v>211</v>
      </c>
      <c r="I1542" s="30" t="s">
        <v>212</v>
      </c>
      <c r="J1542" s="30" t="s">
        <v>213</v>
      </c>
      <c r="K1542" s="30" t="s">
        <v>214</v>
      </c>
      <c r="L1542" s="49" t="s">
        <v>219</v>
      </c>
    </row>
    <row r="1543" spans="1:12" x14ac:dyDescent="0.25">
      <c r="A1543" s="37" t="s">
        <v>1</v>
      </c>
      <c r="B1543" s="30">
        <v>40</v>
      </c>
      <c r="C1543" s="30">
        <v>40</v>
      </c>
      <c r="D1543" s="30">
        <v>40</v>
      </c>
      <c r="E1543" s="30">
        <v>40</v>
      </c>
      <c r="F1543" s="30">
        <v>40</v>
      </c>
      <c r="G1543" s="30">
        <v>40</v>
      </c>
      <c r="H1543" s="30">
        <v>40</v>
      </c>
      <c r="I1543" s="30">
        <v>40</v>
      </c>
      <c r="J1543" s="30">
        <v>40</v>
      </c>
      <c r="K1543" s="30">
        <v>40</v>
      </c>
      <c r="L1543" s="38">
        <v>40</v>
      </c>
    </row>
    <row r="1544" spans="1:12" ht="3.75" customHeight="1" x14ac:dyDescent="0.25">
      <c r="A1544" s="35"/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36"/>
    </row>
    <row r="1545" spans="1:12" x14ac:dyDescent="0.25">
      <c r="A1545" s="35"/>
      <c r="B1545" s="28" t="s">
        <v>3</v>
      </c>
      <c r="C1545" s="17">
        <v>4</v>
      </c>
      <c r="D1545" s="17">
        <v>6</v>
      </c>
      <c r="E1545" s="17">
        <v>9</v>
      </c>
      <c r="F1545" s="17">
        <v>11</v>
      </c>
      <c r="G1545" s="17">
        <v>14</v>
      </c>
      <c r="H1545" s="17">
        <v>16</v>
      </c>
      <c r="I1545" s="17">
        <v>19</v>
      </c>
      <c r="J1545" s="17">
        <v>21</v>
      </c>
      <c r="K1545" s="17">
        <v>23</v>
      </c>
      <c r="L1545" s="36" t="s">
        <v>4</v>
      </c>
    </row>
    <row r="1546" spans="1:12" x14ac:dyDescent="0.25">
      <c r="A1546" s="35" t="s">
        <v>54</v>
      </c>
      <c r="B1546" s="28" t="s">
        <v>2</v>
      </c>
      <c r="C1546" s="31">
        <v>0.2</v>
      </c>
      <c r="D1546" s="31">
        <v>0.3</v>
      </c>
      <c r="E1546" s="31">
        <v>0.4</v>
      </c>
      <c r="F1546" s="31">
        <v>0.5</v>
      </c>
      <c r="G1546" s="31">
        <v>0.6</v>
      </c>
      <c r="H1546" s="31">
        <v>0.7</v>
      </c>
      <c r="I1546" s="31">
        <v>0.8</v>
      </c>
      <c r="J1546" s="31">
        <v>1</v>
      </c>
      <c r="K1546" s="31">
        <v>1.1000000000000001</v>
      </c>
      <c r="L1546" s="39">
        <v>1.3</v>
      </c>
    </row>
    <row r="1547" spans="1:12" ht="18.75" x14ac:dyDescent="0.3">
      <c r="A1547" s="35"/>
      <c r="B1547" s="28" t="s">
        <v>7</v>
      </c>
      <c r="C1547" s="31">
        <v>0.1</v>
      </c>
      <c r="D1547" s="32">
        <v>0.2</v>
      </c>
      <c r="E1547" s="31">
        <v>0.4</v>
      </c>
      <c r="F1547" s="31">
        <v>0.8</v>
      </c>
      <c r="G1547" s="31"/>
      <c r="H1547" s="31"/>
      <c r="I1547" s="31"/>
      <c r="J1547" s="31"/>
      <c r="K1547" s="31"/>
      <c r="L1547" s="39"/>
    </row>
    <row r="1548" spans="1:12" x14ac:dyDescent="0.25">
      <c r="A1548" s="35" t="s">
        <v>202</v>
      </c>
      <c r="B1548" s="17" t="s">
        <v>5</v>
      </c>
      <c r="C1548" s="47">
        <f>('NO TOCAR'!$B$9*$C$1514)</f>
        <v>1255580.5703948322</v>
      </c>
      <c r="D1548" s="47">
        <f>('NO TOCAR'!$B$9*$C$1514)</f>
        <v>1255580.5703948322</v>
      </c>
      <c r="E1548" s="47">
        <f>('NO TOCAR'!$B$9*$C$1514)</f>
        <v>1255580.5703948322</v>
      </c>
      <c r="F1548" s="17">
        <f>('NO TOCAR'!$B$9*$C$1514)</f>
        <v>1255580.5703948322</v>
      </c>
      <c r="G1548" s="17">
        <f>('NO TOCAR'!$B$9*$C$1514)</f>
        <v>1255580.5703948322</v>
      </c>
      <c r="H1548" s="17">
        <f>('NO TOCAR'!$B$9*$C$1514)</f>
        <v>1255580.5703948322</v>
      </c>
      <c r="I1548" s="17">
        <f>('NO TOCAR'!$B$9*$C$1514)</f>
        <v>1255580.5703948322</v>
      </c>
      <c r="J1548" s="17">
        <f>('NO TOCAR'!$B$9*$C$1514)</f>
        <v>1255580.5703948322</v>
      </c>
      <c r="K1548" s="17">
        <f>('NO TOCAR'!$B$9*$C$1514)</f>
        <v>1255580.5703948322</v>
      </c>
      <c r="L1548" s="36">
        <f>('NO TOCAR'!$B$9*$C$1514)</f>
        <v>1255580.5703948322</v>
      </c>
    </row>
    <row r="1549" spans="1:12" x14ac:dyDescent="0.25">
      <c r="A1549" s="35" t="s">
        <v>108</v>
      </c>
      <c r="B1549" s="17" t="s">
        <v>6</v>
      </c>
      <c r="C1549" s="47">
        <f>C1548*C1546</f>
        <v>251116.11407896644</v>
      </c>
      <c r="D1549" s="47">
        <f>D1548*D1546</f>
        <v>376674.17111844965</v>
      </c>
      <c r="E1549" s="47">
        <f t="shared" ref="E1549:L1549" si="513">E1548*E1546</f>
        <v>502232.22815793287</v>
      </c>
      <c r="F1549" s="17">
        <f t="shared" si="513"/>
        <v>627790.28519741609</v>
      </c>
      <c r="G1549" s="17">
        <f t="shared" si="513"/>
        <v>753348.34223689931</v>
      </c>
      <c r="H1549" s="17">
        <f t="shared" si="513"/>
        <v>878906.39927638252</v>
      </c>
      <c r="I1549" s="17">
        <f t="shared" si="513"/>
        <v>1004464.4563158657</v>
      </c>
      <c r="J1549" s="17">
        <f t="shared" si="513"/>
        <v>1255580.5703948322</v>
      </c>
      <c r="K1549" s="17">
        <f t="shared" si="513"/>
        <v>1381138.6274343154</v>
      </c>
      <c r="L1549" s="36">
        <f t="shared" si="513"/>
        <v>1632254.7415132818</v>
      </c>
    </row>
    <row r="1550" spans="1:12" x14ac:dyDescent="0.25">
      <c r="A1550" s="35" t="s">
        <v>109</v>
      </c>
      <c r="B1550" s="17" t="s">
        <v>7</v>
      </c>
      <c r="C1550" s="47">
        <f>C1548*$D$575</f>
        <v>251116.11407896644</v>
      </c>
      <c r="D1550" s="47">
        <f t="shared" ref="D1550:L1550" si="514">D1548*$D$575</f>
        <v>251116.11407896644</v>
      </c>
      <c r="E1550" s="47">
        <f t="shared" si="514"/>
        <v>251116.11407896644</v>
      </c>
      <c r="F1550" s="17">
        <f t="shared" si="514"/>
        <v>251116.11407896644</v>
      </c>
      <c r="G1550" s="17">
        <f t="shared" si="514"/>
        <v>251116.11407896644</v>
      </c>
      <c r="H1550" s="17">
        <f t="shared" si="514"/>
        <v>251116.11407896644</v>
      </c>
      <c r="I1550" s="17">
        <f t="shared" si="514"/>
        <v>251116.11407896644</v>
      </c>
      <c r="J1550" s="17">
        <f t="shared" si="514"/>
        <v>251116.11407896644</v>
      </c>
      <c r="K1550" s="17">
        <f t="shared" si="514"/>
        <v>251116.11407896644</v>
      </c>
      <c r="L1550" s="36">
        <f t="shared" si="514"/>
        <v>251116.11407896644</v>
      </c>
    </row>
    <row r="1551" spans="1:12" x14ac:dyDescent="0.25">
      <c r="A1551" s="35" t="s">
        <v>206</v>
      </c>
      <c r="B1551" s="17" t="s">
        <v>8</v>
      </c>
      <c r="C1551" s="47">
        <f>'NO TOCAR'!$C$11</f>
        <v>380456.47042559995</v>
      </c>
      <c r="D1551" s="47">
        <f>'NO TOCAR'!$C$11+'NO TOCAR'!$C$13</f>
        <v>397749.93085439998</v>
      </c>
      <c r="E1551" s="47">
        <f>D1551+'NO TOCAR'!$C$13</f>
        <v>415043.39128320001</v>
      </c>
      <c r="F1551" s="17">
        <f>E1551+'NO TOCAR'!$C$13</f>
        <v>432336.85171200003</v>
      </c>
      <c r="G1551" s="17">
        <f>F1551+'NO TOCAR'!$C$13</f>
        <v>449630.31214080006</v>
      </c>
      <c r="H1551" s="17">
        <f>G1551+'NO TOCAR'!$C$13</f>
        <v>466923.77256960009</v>
      </c>
      <c r="I1551" s="17">
        <f>H1551+'NO TOCAR'!$C$13</f>
        <v>484217.23299840011</v>
      </c>
      <c r="J1551" s="17">
        <f>I1551+'NO TOCAR'!$C$13+'NO TOCAR'!$C$13</f>
        <v>518804.15385600016</v>
      </c>
      <c r="K1551" s="17">
        <f>J1551+'NO TOCAR'!$C$13</f>
        <v>536097.61428480013</v>
      </c>
      <c r="L1551" s="36">
        <f>K1551+'NO TOCAR'!$C$13+'NO TOCAR'!$C$13</f>
        <v>570684.53514240007</v>
      </c>
    </row>
    <row r="1552" spans="1:12" x14ac:dyDescent="0.25">
      <c r="A1552" s="35" t="s">
        <v>209</v>
      </c>
      <c r="B1552" s="17" t="s">
        <v>9</v>
      </c>
      <c r="C1552" s="47">
        <f>(C1551+C1550+C1549+C1548)*$E$8</f>
        <v>855307.707591346</v>
      </c>
      <c r="D1552" s="47">
        <f t="shared" ref="D1552:L1552" si="515">(D1551+D1550+D1549+D1548)*$E$8</f>
        <v>912448.31457865937</v>
      </c>
      <c r="E1552" s="47">
        <f t="shared" si="515"/>
        <v>969588.92156597273</v>
      </c>
      <c r="F1552" s="17">
        <f t="shared" si="515"/>
        <v>1026729.5285532859</v>
      </c>
      <c r="G1552" s="17">
        <f t="shared" si="515"/>
        <v>1083870.1355405992</v>
      </c>
      <c r="H1552" s="17">
        <f t="shared" si="515"/>
        <v>1141010.7425279126</v>
      </c>
      <c r="I1552" s="17">
        <f t="shared" si="515"/>
        <v>1198151.3495152257</v>
      </c>
      <c r="J1552" s="17">
        <f t="shared" si="515"/>
        <v>1312432.5634898525</v>
      </c>
      <c r="K1552" s="17">
        <f t="shared" si="515"/>
        <v>1369573.1704771658</v>
      </c>
      <c r="L1552" s="36">
        <f t="shared" si="515"/>
        <v>1483854.3844517923</v>
      </c>
    </row>
    <row r="1553" spans="1:12" x14ac:dyDescent="0.25">
      <c r="A1553" s="35" t="s">
        <v>110</v>
      </c>
      <c r="B1553" s="17" t="s">
        <v>10</v>
      </c>
      <c r="C1553" s="47">
        <f>('NO TOCAR'!$E$4)*2</f>
        <v>32900</v>
      </c>
      <c r="D1553" s="47">
        <f>('NO TOCAR'!$E$4)*2</f>
        <v>32900</v>
      </c>
      <c r="E1553" s="47">
        <f>('NO TOCAR'!$E$4)*2</f>
        <v>32900</v>
      </c>
      <c r="F1553" s="17">
        <f>('NO TOCAR'!$E$4)*2</f>
        <v>32900</v>
      </c>
      <c r="G1553" s="17">
        <f>('NO TOCAR'!$E$4)*2</f>
        <v>32900</v>
      </c>
      <c r="H1553" s="17">
        <f>('NO TOCAR'!$E$4)*2</f>
        <v>32900</v>
      </c>
      <c r="I1553" s="17">
        <f>('NO TOCAR'!$E$4)*2</f>
        <v>32900</v>
      </c>
      <c r="J1553" s="17">
        <f>('NO TOCAR'!$E$4)*2</f>
        <v>32900</v>
      </c>
      <c r="K1553" s="17">
        <f>('NO TOCAR'!$E$4)*2</f>
        <v>32900</v>
      </c>
      <c r="L1553" s="36">
        <f>('NO TOCAR'!$E$4)*2</f>
        <v>32900</v>
      </c>
    </row>
    <row r="1554" spans="1:12" x14ac:dyDescent="0.25">
      <c r="A1554" s="35" t="s">
        <v>111</v>
      </c>
      <c r="B1554" s="17" t="s">
        <v>11</v>
      </c>
      <c r="C1554" s="47">
        <f>('NO TOCAR'!$B$15)*2</f>
        <v>53823.819455999997</v>
      </c>
      <c r="D1554" s="47">
        <f>('NO TOCAR'!$B$15)*2</f>
        <v>53823.819455999997</v>
      </c>
      <c r="E1554" s="47">
        <f>('NO TOCAR'!$B$15)*2</f>
        <v>53823.819455999997</v>
      </c>
      <c r="F1554" s="17">
        <f>('NO TOCAR'!$B$15)*2</f>
        <v>53823.819455999997</v>
      </c>
      <c r="G1554" s="17">
        <f>('NO TOCAR'!$B$15)*2</f>
        <v>53823.819455999997</v>
      </c>
      <c r="H1554" s="17">
        <f>('NO TOCAR'!$B$15)*2</f>
        <v>53823.819455999997</v>
      </c>
      <c r="I1554" s="17">
        <f>('NO TOCAR'!$B$15)*2</f>
        <v>53823.819455999997</v>
      </c>
      <c r="J1554" s="17">
        <f>('NO TOCAR'!$B$15)*2</f>
        <v>53823.819455999997</v>
      </c>
      <c r="K1554" s="17">
        <f>('NO TOCAR'!$B$15)*2</f>
        <v>53823.819455999997</v>
      </c>
      <c r="L1554" s="36">
        <f>('NO TOCAR'!$B$15)*2</f>
        <v>53823.819455999997</v>
      </c>
    </row>
    <row r="1555" spans="1:12" x14ac:dyDescent="0.25">
      <c r="A1555" s="35" t="s">
        <v>112</v>
      </c>
      <c r="B1555" s="17" t="s">
        <v>12</v>
      </c>
      <c r="C1555" s="47">
        <f>('NO TOCAR'!$F$4)*2</f>
        <v>12794.44</v>
      </c>
      <c r="D1555" s="47">
        <f>('NO TOCAR'!$F$4)*2</f>
        <v>12794.44</v>
      </c>
      <c r="E1555" s="47">
        <f>('NO TOCAR'!$F$4)*2</f>
        <v>12794.44</v>
      </c>
      <c r="F1555" s="17">
        <f>('NO TOCAR'!$F$4)*2</f>
        <v>12794.44</v>
      </c>
      <c r="G1555" s="17">
        <f>('NO TOCAR'!$F$4)*2</f>
        <v>12794.44</v>
      </c>
      <c r="H1555" s="17">
        <f>('NO TOCAR'!$F$4)*2</f>
        <v>12794.44</v>
      </c>
      <c r="I1555" s="17">
        <f>('NO TOCAR'!$F$4)*2</f>
        <v>12794.44</v>
      </c>
      <c r="J1555" s="17">
        <f>('NO TOCAR'!$F$4)*2</f>
        <v>12794.44</v>
      </c>
      <c r="K1555" s="17">
        <f>('NO TOCAR'!$F$4)*2</f>
        <v>12794.44</v>
      </c>
      <c r="L1555" s="36">
        <f>('NO TOCAR'!$F$4)*2</f>
        <v>12794.44</v>
      </c>
    </row>
    <row r="1556" spans="1:12" x14ac:dyDescent="0.25">
      <c r="A1556" s="35" t="s">
        <v>113</v>
      </c>
      <c r="B1556" s="17" t="s">
        <v>13</v>
      </c>
      <c r="C1556" s="47">
        <f>'NO TOCAR'!$B$17</f>
        <v>131933.68358400001</v>
      </c>
      <c r="D1556" s="47">
        <f>'NO TOCAR'!$D$17</f>
        <v>61258.168511999997</v>
      </c>
      <c r="E1556" s="47">
        <f>'NO TOCAR'!$F$17</f>
        <v>40722.394176000002</v>
      </c>
      <c r="F1556" s="17"/>
      <c r="G1556" s="17"/>
      <c r="H1556" s="17"/>
      <c r="I1556" s="17"/>
      <c r="J1556" s="17"/>
      <c r="K1556" s="17"/>
      <c r="L1556" s="36"/>
    </row>
    <row r="1557" spans="1:12" x14ac:dyDescent="0.25">
      <c r="A1557" s="35" t="s">
        <v>114</v>
      </c>
      <c r="B1557" s="17" t="s">
        <v>14</v>
      </c>
      <c r="C1557" s="47">
        <f>('NO TOCAR'!$E$5)*2</f>
        <v>24500</v>
      </c>
      <c r="D1557" s="47">
        <f>('NO TOCAR'!$E$5)*2</f>
        <v>24500</v>
      </c>
      <c r="E1557" s="47">
        <f>('NO TOCAR'!$E$5)*2</f>
        <v>24500</v>
      </c>
      <c r="F1557" s="17">
        <f>('NO TOCAR'!$E$5)*2</f>
        <v>24500</v>
      </c>
      <c r="G1557" s="17">
        <f>('NO TOCAR'!$E$5)*2</f>
        <v>24500</v>
      </c>
      <c r="H1557" s="17">
        <f>('NO TOCAR'!$E$5)*2</f>
        <v>24500</v>
      </c>
      <c r="I1557" s="17">
        <f>('NO TOCAR'!$E$5)*2</f>
        <v>24500</v>
      </c>
      <c r="J1557" s="17">
        <f>('NO TOCAR'!$E$5)*2</f>
        <v>24500</v>
      </c>
      <c r="K1557" s="17">
        <f>('NO TOCAR'!$E$5)*2</f>
        <v>24500</v>
      </c>
      <c r="L1557" s="36">
        <f>('NO TOCAR'!$E$5)*2</f>
        <v>24500</v>
      </c>
    </row>
    <row r="1558" spans="1:12" x14ac:dyDescent="0.25">
      <c r="A1558" s="35" t="s">
        <v>215</v>
      </c>
      <c r="B1558" s="17" t="s">
        <v>15</v>
      </c>
      <c r="C1558" s="47">
        <f>('NO TOCAR'!$B$19)*2</f>
        <v>28858.745708800001</v>
      </c>
      <c r="D1558" s="47">
        <f>('NO TOCAR'!$B$19)*2</f>
        <v>28858.745708800001</v>
      </c>
      <c r="E1558" s="47">
        <f>('NO TOCAR'!$B$19)*2</f>
        <v>28858.745708800001</v>
      </c>
      <c r="F1558" s="17">
        <f>('NO TOCAR'!$B$19)*2</f>
        <v>28858.745708800001</v>
      </c>
      <c r="G1558" s="17">
        <f>('NO TOCAR'!$B$19)*2</f>
        <v>28858.745708800001</v>
      </c>
      <c r="H1558" s="17">
        <f>('NO TOCAR'!$B$19)*2</f>
        <v>28858.745708800001</v>
      </c>
      <c r="I1558" s="17">
        <f>('NO TOCAR'!$B$19)*2</f>
        <v>28858.745708800001</v>
      </c>
      <c r="J1558" s="17">
        <f>('NO TOCAR'!$B$19)*2</f>
        <v>28858.745708800001</v>
      </c>
      <c r="K1558" s="17">
        <f>('NO TOCAR'!$B$19)*2</f>
        <v>28858.745708800001</v>
      </c>
      <c r="L1558" s="36">
        <f>('NO TOCAR'!$B$19)*2</f>
        <v>28858.745708800001</v>
      </c>
    </row>
    <row r="1559" spans="1:12" x14ac:dyDescent="0.25">
      <c r="A1559" s="35"/>
      <c r="B1559" s="17" t="s">
        <v>16</v>
      </c>
      <c r="C1559" s="47">
        <f>('NO TOCAR'!$B$21)*2</f>
        <v>145705.647168</v>
      </c>
      <c r="D1559" s="47">
        <f>('NO TOCAR'!$B$21)*2</f>
        <v>145705.647168</v>
      </c>
      <c r="E1559" s="47">
        <f>('NO TOCAR'!$B$21)*2</f>
        <v>145705.647168</v>
      </c>
      <c r="F1559" s="17">
        <f>('NO TOCAR'!$B$21)*2</f>
        <v>145705.647168</v>
      </c>
      <c r="G1559" s="17">
        <f>('NO TOCAR'!$B$21)*2</f>
        <v>145705.647168</v>
      </c>
      <c r="H1559" s="17">
        <f>('NO TOCAR'!$B$21)*2</f>
        <v>145705.647168</v>
      </c>
      <c r="I1559" s="17">
        <f>('NO TOCAR'!$B$21)*2</f>
        <v>145705.647168</v>
      </c>
      <c r="J1559" s="17">
        <f>('NO TOCAR'!$B$21)*2</f>
        <v>145705.647168</v>
      </c>
      <c r="K1559" s="17">
        <f>('NO TOCAR'!$B$21)*2</f>
        <v>145705.647168</v>
      </c>
      <c r="L1559" s="36">
        <f>('NO TOCAR'!$B$21)*2</f>
        <v>145705.647168</v>
      </c>
    </row>
    <row r="1560" spans="1:12" x14ac:dyDescent="0.25">
      <c r="A1560" s="35"/>
      <c r="B1560" s="33" t="s">
        <v>17</v>
      </c>
      <c r="C1560" s="47">
        <f>SUM(C1548:C1559)</f>
        <v>3424093.3124865107</v>
      </c>
      <c r="D1560" s="47">
        <f t="shared" ref="D1560:L1560" si="516">SUM(D1548:D1559)</f>
        <v>3553409.9218701068</v>
      </c>
      <c r="E1560" s="47">
        <f t="shared" si="516"/>
        <v>3732866.2719897041</v>
      </c>
      <c r="F1560" s="33">
        <f t="shared" si="516"/>
        <v>3892136.0022693006</v>
      </c>
      <c r="G1560" s="33">
        <f t="shared" si="516"/>
        <v>4092128.126724897</v>
      </c>
      <c r="H1560" s="33">
        <f t="shared" si="516"/>
        <v>4292120.2511804933</v>
      </c>
      <c r="I1560" s="33">
        <f t="shared" si="516"/>
        <v>4492112.3756360905</v>
      </c>
      <c r="J1560" s="33">
        <f t="shared" si="516"/>
        <v>4892096.6245472841</v>
      </c>
      <c r="K1560" s="33">
        <f t="shared" si="516"/>
        <v>5092088.7490028804</v>
      </c>
      <c r="L1560" s="40">
        <f t="shared" si="516"/>
        <v>5492072.9979140731</v>
      </c>
    </row>
    <row r="1561" spans="1:12" x14ac:dyDescent="0.25">
      <c r="A1561" s="35"/>
      <c r="B1561" s="17" t="s">
        <v>18</v>
      </c>
      <c r="C1561" s="47">
        <f>(C1556+C1555+C1554+C1553+C1552+C1551+C1550+C1549+C1548)*21%</f>
        <v>677256.07311803929</v>
      </c>
      <c r="D1561" s="47">
        <f t="shared" ref="D1561:L1561" si="517">(D1556+D1555+D1554+D1553+D1552+D1551+D1550+D1549+D1548)*21%</f>
        <v>704412.56108859461</v>
      </c>
      <c r="E1561" s="47">
        <f t="shared" si="517"/>
        <v>742098.39461370988</v>
      </c>
      <c r="F1561" s="17">
        <f t="shared" si="517"/>
        <v>775545.03797242523</v>
      </c>
      <c r="G1561" s="17">
        <f t="shared" si="517"/>
        <v>817543.38410810044</v>
      </c>
      <c r="H1561" s="17">
        <f t="shared" si="517"/>
        <v>859541.73024377564</v>
      </c>
      <c r="I1561" s="17">
        <f t="shared" si="517"/>
        <v>901540.07637945097</v>
      </c>
      <c r="J1561" s="17">
        <f t="shared" si="517"/>
        <v>985536.76865080162</v>
      </c>
      <c r="K1561" s="17">
        <f t="shared" si="517"/>
        <v>1027535.1147864766</v>
      </c>
      <c r="L1561" s="36">
        <f t="shared" si="517"/>
        <v>1111531.807057827</v>
      </c>
    </row>
    <row r="1562" spans="1:12" x14ac:dyDescent="0.25">
      <c r="A1562" s="35"/>
      <c r="B1562" s="17" t="s">
        <v>19</v>
      </c>
      <c r="C1562" s="47">
        <f>(C1556+C1555+C1554+C1553+C1552+C1551+C1550+C1549+C1548)*7%</f>
        <v>225752.02437267979</v>
      </c>
      <c r="D1562" s="47">
        <f t="shared" ref="D1562:L1562" si="518">(D1556+D1555+D1554+D1553+D1552+D1551+D1550+D1549+D1548)*7%</f>
        <v>234804.18702953155</v>
      </c>
      <c r="E1562" s="47">
        <f t="shared" si="518"/>
        <v>247366.13153790333</v>
      </c>
      <c r="F1562" s="17">
        <f t="shared" si="518"/>
        <v>258515.0126574751</v>
      </c>
      <c r="G1562" s="17">
        <f t="shared" si="518"/>
        <v>272514.46136936685</v>
      </c>
      <c r="H1562" s="17">
        <f t="shared" si="518"/>
        <v>286513.91008125857</v>
      </c>
      <c r="I1562" s="17">
        <f t="shared" si="518"/>
        <v>300513.35879315034</v>
      </c>
      <c r="J1562" s="17">
        <f t="shared" si="518"/>
        <v>328512.25621693389</v>
      </c>
      <c r="K1562" s="17">
        <f t="shared" si="518"/>
        <v>342511.70492882561</v>
      </c>
      <c r="L1562" s="36">
        <f t="shared" si="518"/>
        <v>370510.6023526091</v>
      </c>
    </row>
    <row r="1563" spans="1:12" x14ac:dyDescent="0.25">
      <c r="A1563" s="35"/>
      <c r="B1563" s="17" t="s">
        <v>20</v>
      </c>
      <c r="C1563" s="47">
        <f>'NO TOCAR'!$B$22</f>
        <v>1429.82</v>
      </c>
      <c r="D1563" s="47">
        <f>'NO TOCAR'!$B$22</f>
        <v>1429.82</v>
      </c>
      <c r="E1563" s="47">
        <f>'NO TOCAR'!$B$22</f>
        <v>1429.82</v>
      </c>
      <c r="F1563" s="17">
        <f>'NO TOCAR'!$B$22</f>
        <v>1429.82</v>
      </c>
      <c r="G1563" s="17">
        <f>'NO TOCAR'!$B$22</f>
        <v>1429.82</v>
      </c>
      <c r="H1563" s="17">
        <f>'NO TOCAR'!$B$22</f>
        <v>1429.82</v>
      </c>
      <c r="I1563" s="17">
        <f>'NO TOCAR'!$B$22</f>
        <v>1429.82</v>
      </c>
      <c r="J1563" s="17">
        <f>'NO TOCAR'!$B$22</f>
        <v>1429.82</v>
      </c>
      <c r="K1563" s="17">
        <f>'NO TOCAR'!$B$22</f>
        <v>1429.82</v>
      </c>
      <c r="L1563" s="36">
        <f>'NO TOCAR'!$B$22</f>
        <v>1429.82</v>
      </c>
    </row>
    <row r="1564" spans="1:12" x14ac:dyDescent="0.25">
      <c r="A1564" s="35"/>
      <c r="B1564" s="17" t="s">
        <v>220</v>
      </c>
      <c r="C1564" s="47">
        <f>(C1548+C1549+C1550+C1551+C1552+C1553+C1554+C1555+C1556)*1%</f>
        <v>32250.289196097106</v>
      </c>
      <c r="D1564" s="47">
        <f t="shared" ref="D1564:L1564" si="519">(D1548+D1549+D1550+D1551+D1552+D1553+D1554+D1555+D1556)*1%</f>
        <v>33543.455289933074</v>
      </c>
      <c r="E1564" s="47">
        <f t="shared" si="519"/>
        <v>35338.018791129041</v>
      </c>
      <c r="F1564" s="17">
        <f t="shared" si="519"/>
        <v>36930.71609392501</v>
      </c>
      <c r="G1564" s="17">
        <f t="shared" si="519"/>
        <v>38930.63733848097</v>
      </c>
      <c r="H1564" s="17">
        <f t="shared" si="519"/>
        <v>40930.558583036938</v>
      </c>
      <c r="I1564" s="17">
        <f t="shared" si="519"/>
        <v>42930.479827592906</v>
      </c>
      <c r="J1564" s="17">
        <f t="shared" si="519"/>
        <v>46930.322316704842</v>
      </c>
      <c r="K1564" s="17">
        <f t="shared" si="519"/>
        <v>48930.243561260802</v>
      </c>
      <c r="L1564" s="17">
        <f t="shared" si="519"/>
        <v>52930.086050372731</v>
      </c>
    </row>
    <row r="1565" spans="1:12" x14ac:dyDescent="0.25">
      <c r="A1565" s="35"/>
      <c r="B1565" s="33" t="s">
        <v>22</v>
      </c>
      <c r="C1565" s="47">
        <f>SUM(C1561:C1564)</f>
        <v>936688.20668681606</v>
      </c>
      <c r="D1565" s="47">
        <f t="shared" ref="D1565:L1565" si="520">SUM(D1561:D1564)</f>
        <v>974190.02340805926</v>
      </c>
      <c r="E1565" s="47">
        <f t="shared" si="520"/>
        <v>1026232.3649427422</v>
      </c>
      <c r="F1565" s="33">
        <f t="shared" si="520"/>
        <v>1072420.5867238252</v>
      </c>
      <c r="G1565" s="33">
        <f t="shared" si="520"/>
        <v>1130418.3028159484</v>
      </c>
      <c r="H1565" s="33">
        <f t="shared" si="520"/>
        <v>1188416.0189080713</v>
      </c>
      <c r="I1565" s="33">
        <f t="shared" si="520"/>
        <v>1246413.7350001943</v>
      </c>
      <c r="J1565" s="33">
        <f t="shared" si="520"/>
        <v>1362409.1671844404</v>
      </c>
      <c r="K1565" s="33">
        <f t="shared" si="520"/>
        <v>1420406.8832765631</v>
      </c>
      <c r="L1565" s="33">
        <f t="shared" si="520"/>
        <v>1536402.315460809</v>
      </c>
    </row>
    <row r="1566" spans="1:12" x14ac:dyDescent="0.25">
      <c r="A1566" s="35"/>
      <c r="B1566" s="50" t="s">
        <v>21</v>
      </c>
      <c r="C1566" s="48">
        <f>C1560-C1565</f>
        <v>2487405.1057996945</v>
      </c>
      <c r="D1566" s="48">
        <f t="shared" ref="D1566:L1566" si="521">D1560-D1565</f>
        <v>2579219.8984620478</v>
      </c>
      <c r="E1566" s="48">
        <f t="shared" si="521"/>
        <v>2706633.9070469621</v>
      </c>
      <c r="F1566" s="50">
        <f t="shared" si="521"/>
        <v>2819715.4155454757</v>
      </c>
      <c r="G1566" s="50">
        <f t="shared" si="521"/>
        <v>2961709.8239089483</v>
      </c>
      <c r="H1566" s="50">
        <f t="shared" si="521"/>
        <v>3103704.2322724219</v>
      </c>
      <c r="I1566" s="50">
        <f t="shared" si="521"/>
        <v>3245698.6406358965</v>
      </c>
      <c r="J1566" s="50">
        <f t="shared" si="521"/>
        <v>3529687.4573628437</v>
      </c>
      <c r="K1566" s="50">
        <f t="shared" si="521"/>
        <v>3671681.8657263173</v>
      </c>
      <c r="L1566" s="51">
        <f t="shared" si="521"/>
        <v>3955670.682453264</v>
      </c>
    </row>
    <row r="1567" spans="1:12" x14ac:dyDescent="0.25">
      <c r="A1567" s="35"/>
      <c r="B1567" s="17"/>
      <c r="C1567" s="17"/>
      <c r="D1567" s="17"/>
      <c r="E1567" s="17"/>
      <c r="F1567" s="17"/>
      <c r="G1567" s="17"/>
      <c r="H1567" s="17"/>
      <c r="I1567" s="17"/>
      <c r="J1567" s="17"/>
      <c r="K1567" s="17"/>
      <c r="L1567" s="36"/>
    </row>
    <row r="1568" spans="1:12" x14ac:dyDescent="0.25">
      <c r="A1568" s="35"/>
      <c r="B1568" s="28" t="s">
        <v>0</v>
      </c>
      <c r="C1568" s="29">
        <v>3404.51</v>
      </c>
      <c r="D1568" s="17"/>
      <c r="E1568" s="17"/>
      <c r="F1568" s="17"/>
      <c r="G1568" s="17"/>
      <c r="H1568" s="17"/>
      <c r="I1568" s="17"/>
      <c r="J1568" s="17"/>
      <c r="K1568" s="17"/>
      <c r="L1568" s="36"/>
    </row>
    <row r="1569" spans="1:12" ht="30" x14ac:dyDescent="0.25">
      <c r="A1569" s="37" t="s">
        <v>147</v>
      </c>
      <c r="B1569" s="30" t="s">
        <v>203</v>
      </c>
      <c r="C1569" s="30" t="s">
        <v>204</v>
      </c>
      <c r="D1569" s="30" t="s">
        <v>205</v>
      </c>
      <c r="E1569" s="30" t="s">
        <v>207</v>
      </c>
      <c r="F1569" s="30" t="s">
        <v>208</v>
      </c>
      <c r="G1569" s="30" t="s">
        <v>210</v>
      </c>
      <c r="H1569" s="30" t="s">
        <v>211</v>
      </c>
      <c r="I1569" s="30" t="s">
        <v>212</v>
      </c>
      <c r="J1569" s="30" t="s">
        <v>213</v>
      </c>
      <c r="K1569" s="30" t="s">
        <v>214</v>
      </c>
      <c r="L1569" s="49" t="s">
        <v>219</v>
      </c>
    </row>
    <row r="1570" spans="1:12" x14ac:dyDescent="0.25">
      <c r="A1570" s="37" t="s">
        <v>1</v>
      </c>
      <c r="B1570" s="30">
        <v>40</v>
      </c>
      <c r="C1570" s="30">
        <v>40</v>
      </c>
      <c r="D1570" s="30">
        <v>40</v>
      </c>
      <c r="E1570" s="30">
        <v>40</v>
      </c>
      <c r="F1570" s="30">
        <v>40</v>
      </c>
      <c r="G1570" s="30">
        <v>40</v>
      </c>
      <c r="H1570" s="30">
        <v>40</v>
      </c>
      <c r="I1570" s="30">
        <v>40</v>
      </c>
      <c r="J1570" s="30">
        <v>40</v>
      </c>
      <c r="K1570" s="30">
        <v>40</v>
      </c>
      <c r="L1570" s="38">
        <v>40</v>
      </c>
    </row>
    <row r="1571" spans="1:12" ht="3" customHeight="1" x14ac:dyDescent="0.25">
      <c r="A1571" s="35"/>
      <c r="B1571" s="17"/>
      <c r="C1571" s="17"/>
      <c r="D1571" s="17"/>
      <c r="E1571" s="17"/>
      <c r="F1571" s="17"/>
      <c r="G1571" s="17"/>
      <c r="H1571" s="17"/>
      <c r="I1571" s="17"/>
      <c r="J1571" s="17"/>
      <c r="K1571" s="17"/>
      <c r="L1571" s="36"/>
    </row>
    <row r="1572" spans="1:12" x14ac:dyDescent="0.25">
      <c r="A1572" s="35"/>
      <c r="B1572" s="28" t="s">
        <v>3</v>
      </c>
      <c r="C1572" s="17">
        <v>4</v>
      </c>
      <c r="D1572" s="17">
        <v>6</v>
      </c>
      <c r="E1572" s="17">
        <v>9</v>
      </c>
      <c r="F1572" s="17">
        <v>11</v>
      </c>
      <c r="G1572" s="17">
        <v>14</v>
      </c>
      <c r="H1572" s="17">
        <v>16</v>
      </c>
      <c r="I1572" s="17">
        <v>19</v>
      </c>
      <c r="J1572" s="17">
        <v>21</v>
      </c>
      <c r="K1572" s="17">
        <v>23</v>
      </c>
      <c r="L1572" s="36" t="s">
        <v>4</v>
      </c>
    </row>
    <row r="1573" spans="1:12" x14ac:dyDescent="0.25">
      <c r="A1573" s="35" t="s">
        <v>55</v>
      </c>
      <c r="B1573" s="28" t="s">
        <v>2</v>
      </c>
      <c r="C1573" s="31">
        <v>0.2</v>
      </c>
      <c r="D1573" s="31">
        <v>0.3</v>
      </c>
      <c r="E1573" s="31">
        <v>0.4</v>
      </c>
      <c r="F1573" s="31">
        <v>0.5</v>
      </c>
      <c r="G1573" s="31">
        <v>0.6</v>
      </c>
      <c r="H1573" s="31">
        <v>0.7</v>
      </c>
      <c r="I1573" s="31">
        <v>0.8</v>
      </c>
      <c r="J1573" s="31">
        <v>1</v>
      </c>
      <c r="K1573" s="31">
        <v>1.1000000000000001</v>
      </c>
      <c r="L1573" s="39">
        <v>1.3</v>
      </c>
    </row>
    <row r="1574" spans="1:12" ht="18.75" x14ac:dyDescent="0.3">
      <c r="A1574" s="35"/>
      <c r="B1574" s="28" t="s">
        <v>7</v>
      </c>
      <c r="C1574" s="31">
        <v>0.1</v>
      </c>
      <c r="D1574" s="31">
        <v>0.2</v>
      </c>
      <c r="E1574" s="32">
        <v>0.4</v>
      </c>
      <c r="F1574" s="31">
        <v>0.8</v>
      </c>
      <c r="G1574" s="31"/>
      <c r="H1574" s="31"/>
      <c r="I1574" s="31"/>
      <c r="J1574" s="31"/>
      <c r="K1574" s="31"/>
      <c r="L1574" s="39"/>
    </row>
    <row r="1575" spans="1:12" x14ac:dyDescent="0.25">
      <c r="A1575" s="35" t="s">
        <v>202</v>
      </c>
      <c r="B1575" s="17" t="s">
        <v>5</v>
      </c>
      <c r="C1575" s="47">
        <f>('NO TOCAR'!$B$9*$C$1514)</f>
        <v>1255580.5703948322</v>
      </c>
      <c r="D1575" s="47">
        <f>('NO TOCAR'!$B$9*$C$1514)</f>
        <v>1255580.5703948322</v>
      </c>
      <c r="E1575" s="47">
        <f>('NO TOCAR'!$B$9*$C$1514)</f>
        <v>1255580.5703948322</v>
      </c>
      <c r="F1575" s="17">
        <f>('NO TOCAR'!$B$9*$C$1514)</f>
        <v>1255580.5703948322</v>
      </c>
      <c r="G1575" s="17">
        <f>('NO TOCAR'!$B$9*$C$1514)</f>
        <v>1255580.5703948322</v>
      </c>
      <c r="H1575" s="17">
        <f>('NO TOCAR'!$B$9*$C$1514)</f>
        <v>1255580.5703948322</v>
      </c>
      <c r="I1575" s="17">
        <f>('NO TOCAR'!$B$9*$C$1514)</f>
        <v>1255580.5703948322</v>
      </c>
      <c r="J1575" s="17">
        <f>('NO TOCAR'!$B$9*$C$1514)</f>
        <v>1255580.5703948322</v>
      </c>
      <c r="K1575" s="17">
        <f>('NO TOCAR'!$B$9*$C$1514)</f>
        <v>1255580.5703948322</v>
      </c>
      <c r="L1575" s="36">
        <f>('NO TOCAR'!$B$9*$C$1514)</f>
        <v>1255580.5703948322</v>
      </c>
    </row>
    <row r="1576" spans="1:12" x14ac:dyDescent="0.25">
      <c r="A1576" s="35" t="s">
        <v>108</v>
      </c>
      <c r="B1576" s="17" t="s">
        <v>6</v>
      </c>
      <c r="C1576" s="47">
        <f>C1575*C1573</f>
        <v>251116.11407896644</v>
      </c>
      <c r="D1576" s="47">
        <f>D1575*D1573</f>
        <v>376674.17111844965</v>
      </c>
      <c r="E1576" s="47">
        <f t="shared" ref="E1576:L1576" si="522">E1575*E1573</f>
        <v>502232.22815793287</v>
      </c>
      <c r="F1576" s="17">
        <f t="shared" si="522"/>
        <v>627790.28519741609</v>
      </c>
      <c r="G1576" s="17">
        <f t="shared" si="522"/>
        <v>753348.34223689931</v>
      </c>
      <c r="H1576" s="17">
        <f t="shared" si="522"/>
        <v>878906.39927638252</v>
      </c>
      <c r="I1576" s="17">
        <f t="shared" si="522"/>
        <v>1004464.4563158657</v>
      </c>
      <c r="J1576" s="17">
        <f t="shared" si="522"/>
        <v>1255580.5703948322</v>
      </c>
      <c r="K1576" s="17">
        <f t="shared" si="522"/>
        <v>1381138.6274343154</v>
      </c>
      <c r="L1576" s="36">
        <f t="shared" si="522"/>
        <v>1632254.7415132818</v>
      </c>
    </row>
    <row r="1577" spans="1:12" x14ac:dyDescent="0.25">
      <c r="A1577" s="35" t="s">
        <v>109</v>
      </c>
      <c r="B1577" s="17" t="s">
        <v>7</v>
      </c>
      <c r="C1577" s="47">
        <f>C1575*$E$602</f>
        <v>502232.22815793287</v>
      </c>
      <c r="D1577" s="47">
        <f t="shared" ref="D1577:L1577" si="523">D1575*$E$602</f>
        <v>502232.22815793287</v>
      </c>
      <c r="E1577" s="47">
        <f t="shared" si="523"/>
        <v>502232.22815793287</v>
      </c>
      <c r="F1577" s="17">
        <f t="shared" si="523"/>
        <v>502232.22815793287</v>
      </c>
      <c r="G1577" s="17">
        <f t="shared" si="523"/>
        <v>502232.22815793287</v>
      </c>
      <c r="H1577" s="17">
        <f t="shared" si="523"/>
        <v>502232.22815793287</v>
      </c>
      <c r="I1577" s="17">
        <f t="shared" si="523"/>
        <v>502232.22815793287</v>
      </c>
      <c r="J1577" s="17">
        <f t="shared" si="523"/>
        <v>502232.22815793287</v>
      </c>
      <c r="K1577" s="17">
        <f t="shared" si="523"/>
        <v>502232.22815793287</v>
      </c>
      <c r="L1577" s="36">
        <f t="shared" si="523"/>
        <v>502232.22815793287</v>
      </c>
    </row>
    <row r="1578" spans="1:12" x14ac:dyDescent="0.25">
      <c r="A1578" s="35" t="s">
        <v>206</v>
      </c>
      <c r="B1578" s="17" t="s">
        <v>8</v>
      </c>
      <c r="C1578" s="47">
        <f>'NO TOCAR'!$C$11</f>
        <v>380456.47042559995</v>
      </c>
      <c r="D1578" s="47">
        <f>'NO TOCAR'!$C$11+'NO TOCAR'!$C$13</f>
        <v>397749.93085439998</v>
      </c>
      <c r="E1578" s="47">
        <f>D1578+'NO TOCAR'!$C$13</f>
        <v>415043.39128320001</v>
      </c>
      <c r="F1578" s="17">
        <f>E1578+'NO TOCAR'!$C$13</f>
        <v>432336.85171200003</v>
      </c>
      <c r="G1578" s="17">
        <f>F1578+'NO TOCAR'!$C$13</f>
        <v>449630.31214080006</v>
      </c>
      <c r="H1578" s="17">
        <f>G1578+'NO TOCAR'!$C$13</f>
        <v>466923.77256960009</v>
      </c>
      <c r="I1578" s="17">
        <f>H1578+'NO TOCAR'!$C$13</f>
        <v>484217.23299840011</v>
      </c>
      <c r="J1578" s="17">
        <f>I1578+'NO TOCAR'!$C$13+'NO TOCAR'!$C$13</f>
        <v>518804.15385600016</v>
      </c>
      <c r="K1578" s="17">
        <f>J1578+'NO TOCAR'!$C$13</f>
        <v>536097.61428480013</v>
      </c>
      <c r="L1578" s="36">
        <f>K1578+'NO TOCAR'!$C$13+'NO TOCAR'!$C$13</f>
        <v>570684.53514240007</v>
      </c>
    </row>
    <row r="1579" spans="1:12" x14ac:dyDescent="0.25">
      <c r="A1579" s="35" t="s">
        <v>209</v>
      </c>
      <c r="B1579" s="17" t="s">
        <v>9</v>
      </c>
      <c r="C1579" s="47">
        <f>(C1578+C1577+C1576+C1575)*$E$8</f>
        <v>955754.15322293271</v>
      </c>
      <c r="D1579" s="47">
        <f t="shared" ref="D1579:L1579" si="524">(D1578+D1577+D1576+D1575)*$E$8</f>
        <v>1012894.7602102458</v>
      </c>
      <c r="E1579" s="47">
        <f t="shared" si="524"/>
        <v>1070035.3671975592</v>
      </c>
      <c r="F1579" s="17">
        <f t="shared" si="524"/>
        <v>1127175.9741848726</v>
      </c>
      <c r="G1579" s="17">
        <f t="shared" si="524"/>
        <v>1184316.5811721857</v>
      </c>
      <c r="H1579" s="17">
        <f t="shared" si="524"/>
        <v>1241457.1881594991</v>
      </c>
      <c r="I1579" s="17">
        <f t="shared" si="524"/>
        <v>1298597.7951468125</v>
      </c>
      <c r="J1579" s="17">
        <f t="shared" si="524"/>
        <v>1412879.0091214392</v>
      </c>
      <c r="K1579" s="17">
        <f t="shared" si="524"/>
        <v>1470019.6161087523</v>
      </c>
      <c r="L1579" s="36">
        <f t="shared" si="524"/>
        <v>1584300.8300833788</v>
      </c>
    </row>
    <row r="1580" spans="1:12" x14ac:dyDescent="0.25">
      <c r="A1580" s="35" t="s">
        <v>110</v>
      </c>
      <c r="B1580" s="17" t="s">
        <v>10</v>
      </c>
      <c r="C1580" s="47">
        <f>('NO TOCAR'!$E$4)*2</f>
        <v>32900</v>
      </c>
      <c r="D1580" s="47">
        <f>('NO TOCAR'!$E$4)*2</f>
        <v>32900</v>
      </c>
      <c r="E1580" s="47">
        <f>('NO TOCAR'!$E$4)*2</f>
        <v>32900</v>
      </c>
      <c r="F1580" s="17">
        <f>('NO TOCAR'!$E$4)*2</f>
        <v>32900</v>
      </c>
      <c r="G1580" s="17">
        <f>('NO TOCAR'!$E$4)*2</f>
        <v>32900</v>
      </c>
      <c r="H1580" s="17">
        <f>('NO TOCAR'!$E$4)*2</f>
        <v>32900</v>
      </c>
      <c r="I1580" s="17">
        <f>('NO TOCAR'!$E$4)*2</f>
        <v>32900</v>
      </c>
      <c r="J1580" s="17">
        <f>('NO TOCAR'!$E$4)*2</f>
        <v>32900</v>
      </c>
      <c r="K1580" s="17">
        <f>('NO TOCAR'!$E$4)*2</f>
        <v>32900</v>
      </c>
      <c r="L1580" s="36">
        <f>('NO TOCAR'!$E$4)*2</f>
        <v>32900</v>
      </c>
    </row>
    <row r="1581" spans="1:12" x14ac:dyDescent="0.25">
      <c r="A1581" s="35" t="s">
        <v>111</v>
      </c>
      <c r="B1581" s="17" t="s">
        <v>11</v>
      </c>
      <c r="C1581" s="47">
        <f>('NO TOCAR'!$B$15)*2</f>
        <v>53823.819455999997</v>
      </c>
      <c r="D1581" s="47">
        <f>('NO TOCAR'!$B$15)*2</f>
        <v>53823.819455999997</v>
      </c>
      <c r="E1581" s="47">
        <f>('NO TOCAR'!$B$15)*2</f>
        <v>53823.819455999997</v>
      </c>
      <c r="F1581" s="17">
        <f>('NO TOCAR'!$B$15)*2</f>
        <v>53823.819455999997</v>
      </c>
      <c r="G1581" s="17">
        <f>('NO TOCAR'!$B$15)*2</f>
        <v>53823.819455999997</v>
      </c>
      <c r="H1581" s="17">
        <f>('NO TOCAR'!$B$15)*2</f>
        <v>53823.819455999997</v>
      </c>
      <c r="I1581" s="17">
        <f>('NO TOCAR'!$B$15)*2</f>
        <v>53823.819455999997</v>
      </c>
      <c r="J1581" s="17">
        <f>('NO TOCAR'!$B$15)*2</f>
        <v>53823.819455999997</v>
      </c>
      <c r="K1581" s="17">
        <f>('NO TOCAR'!$B$15)*2</f>
        <v>53823.819455999997</v>
      </c>
      <c r="L1581" s="36">
        <f>('NO TOCAR'!$B$15)*2</f>
        <v>53823.819455999997</v>
      </c>
    </row>
    <row r="1582" spans="1:12" x14ac:dyDescent="0.25">
      <c r="A1582" s="35" t="s">
        <v>112</v>
      </c>
      <c r="B1582" s="17" t="s">
        <v>12</v>
      </c>
      <c r="C1582" s="47">
        <f>('NO TOCAR'!$F$4)*2</f>
        <v>12794.44</v>
      </c>
      <c r="D1582" s="47">
        <f>('NO TOCAR'!$F$4)*2</f>
        <v>12794.44</v>
      </c>
      <c r="E1582" s="47">
        <f>('NO TOCAR'!$F$4)*2</f>
        <v>12794.44</v>
      </c>
      <c r="F1582" s="17">
        <f>('NO TOCAR'!$F$4)*2</f>
        <v>12794.44</v>
      </c>
      <c r="G1582" s="17">
        <f>('NO TOCAR'!$F$4)*2</f>
        <v>12794.44</v>
      </c>
      <c r="H1582" s="17">
        <f>('NO TOCAR'!$F$4)*2</f>
        <v>12794.44</v>
      </c>
      <c r="I1582" s="17">
        <f>('NO TOCAR'!$F$4)*2</f>
        <v>12794.44</v>
      </c>
      <c r="J1582" s="17">
        <f>('NO TOCAR'!$F$4)*2</f>
        <v>12794.44</v>
      </c>
      <c r="K1582" s="17">
        <f>('NO TOCAR'!$F$4)*2</f>
        <v>12794.44</v>
      </c>
      <c r="L1582" s="36">
        <f>('NO TOCAR'!$F$4)*2</f>
        <v>12794.44</v>
      </c>
    </row>
    <row r="1583" spans="1:12" x14ac:dyDescent="0.25">
      <c r="A1583" s="35" t="s">
        <v>113</v>
      </c>
      <c r="B1583" s="17" t="s">
        <v>13</v>
      </c>
      <c r="C1583" s="47">
        <f>'NO TOCAR'!$B$17</f>
        <v>131933.68358400001</v>
      </c>
      <c r="D1583" s="47">
        <f>'NO TOCAR'!$D$17</f>
        <v>61258.168511999997</v>
      </c>
      <c r="E1583" s="47">
        <f>'NO TOCAR'!$F$17</f>
        <v>40722.394176000002</v>
      </c>
      <c r="F1583" s="17"/>
      <c r="G1583" s="17"/>
      <c r="H1583" s="17"/>
      <c r="I1583" s="17"/>
      <c r="J1583" s="17"/>
      <c r="K1583" s="17"/>
      <c r="L1583" s="36"/>
    </row>
    <row r="1584" spans="1:12" x14ac:dyDescent="0.25">
      <c r="A1584" s="35" t="s">
        <v>114</v>
      </c>
      <c r="B1584" s="17" t="s">
        <v>14</v>
      </c>
      <c r="C1584" s="47">
        <f>('NO TOCAR'!$E$5)*2</f>
        <v>24500</v>
      </c>
      <c r="D1584" s="47">
        <f>('NO TOCAR'!$E$5)*2</f>
        <v>24500</v>
      </c>
      <c r="E1584" s="47">
        <f>('NO TOCAR'!$E$5)*2</f>
        <v>24500</v>
      </c>
      <c r="F1584" s="17">
        <f>('NO TOCAR'!$E$5)*2</f>
        <v>24500</v>
      </c>
      <c r="G1584" s="17">
        <f>('NO TOCAR'!$E$5)*2</f>
        <v>24500</v>
      </c>
      <c r="H1584" s="17">
        <f>('NO TOCAR'!$E$5)*2</f>
        <v>24500</v>
      </c>
      <c r="I1584" s="17">
        <f>('NO TOCAR'!$E$5)*2</f>
        <v>24500</v>
      </c>
      <c r="J1584" s="17">
        <f>('NO TOCAR'!$E$5)*2</f>
        <v>24500</v>
      </c>
      <c r="K1584" s="17">
        <f>('NO TOCAR'!$E$5)*2</f>
        <v>24500</v>
      </c>
      <c r="L1584" s="36">
        <f>('NO TOCAR'!$E$5)*2</f>
        <v>24500</v>
      </c>
    </row>
    <row r="1585" spans="1:12" x14ac:dyDescent="0.25">
      <c r="A1585" s="35" t="s">
        <v>215</v>
      </c>
      <c r="B1585" s="17" t="s">
        <v>15</v>
      </c>
      <c r="C1585" s="47">
        <f>('NO TOCAR'!$B$19)*2</f>
        <v>28858.745708800001</v>
      </c>
      <c r="D1585" s="47">
        <f>('NO TOCAR'!$B$19)*2</f>
        <v>28858.745708800001</v>
      </c>
      <c r="E1585" s="47">
        <f>('NO TOCAR'!$B$19)*2</f>
        <v>28858.745708800001</v>
      </c>
      <c r="F1585" s="17">
        <f>('NO TOCAR'!$B$19)*2</f>
        <v>28858.745708800001</v>
      </c>
      <c r="G1585" s="17">
        <f>('NO TOCAR'!$B$19)*2</f>
        <v>28858.745708800001</v>
      </c>
      <c r="H1585" s="17">
        <f>('NO TOCAR'!$B$19)*2</f>
        <v>28858.745708800001</v>
      </c>
      <c r="I1585" s="17">
        <f>('NO TOCAR'!$B$19)*2</f>
        <v>28858.745708800001</v>
      </c>
      <c r="J1585" s="17">
        <f>('NO TOCAR'!$B$19)*2</f>
        <v>28858.745708800001</v>
      </c>
      <c r="K1585" s="17">
        <f>('NO TOCAR'!$B$19)*2</f>
        <v>28858.745708800001</v>
      </c>
      <c r="L1585" s="36">
        <f>('NO TOCAR'!$B$19)*2</f>
        <v>28858.745708800001</v>
      </c>
    </row>
    <row r="1586" spans="1:12" x14ac:dyDescent="0.25">
      <c r="A1586" s="35"/>
      <c r="B1586" s="17" t="s">
        <v>16</v>
      </c>
      <c r="C1586" s="47">
        <f>('NO TOCAR'!$B$21)*2</f>
        <v>145705.647168</v>
      </c>
      <c r="D1586" s="47">
        <f>('NO TOCAR'!$B$21)*2</f>
        <v>145705.647168</v>
      </c>
      <c r="E1586" s="47">
        <f>('NO TOCAR'!$B$21)*2</f>
        <v>145705.647168</v>
      </c>
      <c r="F1586" s="17">
        <f>('NO TOCAR'!$B$21)*2</f>
        <v>145705.647168</v>
      </c>
      <c r="G1586" s="17">
        <f>('NO TOCAR'!$B$21)*2</f>
        <v>145705.647168</v>
      </c>
      <c r="H1586" s="17">
        <f>('NO TOCAR'!$B$21)*2</f>
        <v>145705.647168</v>
      </c>
      <c r="I1586" s="17">
        <f>('NO TOCAR'!$B$21)*2</f>
        <v>145705.647168</v>
      </c>
      <c r="J1586" s="17">
        <f>('NO TOCAR'!$B$21)*2</f>
        <v>145705.647168</v>
      </c>
      <c r="K1586" s="17">
        <f>('NO TOCAR'!$B$21)*2</f>
        <v>145705.647168</v>
      </c>
      <c r="L1586" s="36">
        <f>('NO TOCAR'!$B$21)*2</f>
        <v>145705.647168</v>
      </c>
    </row>
    <row r="1587" spans="1:12" x14ac:dyDescent="0.25">
      <c r="A1587" s="35"/>
      <c r="B1587" s="33" t="s">
        <v>17</v>
      </c>
      <c r="C1587" s="47">
        <f>SUM(C1575:C1586)</f>
        <v>3775655.8721970636</v>
      </c>
      <c r="D1587" s="47">
        <f t="shared" ref="D1587:L1587" si="525">SUM(D1575:D1586)</f>
        <v>3904972.4815806607</v>
      </c>
      <c r="E1587" s="47">
        <f t="shared" si="525"/>
        <v>4084428.831700257</v>
      </c>
      <c r="F1587" s="33">
        <f t="shared" si="525"/>
        <v>4243698.5619798535</v>
      </c>
      <c r="G1587" s="33">
        <f t="shared" si="525"/>
        <v>4443690.6864354508</v>
      </c>
      <c r="H1587" s="33">
        <f t="shared" si="525"/>
        <v>4643682.8108910471</v>
      </c>
      <c r="I1587" s="33">
        <f t="shared" si="525"/>
        <v>4843674.9353466434</v>
      </c>
      <c r="J1587" s="33">
        <f t="shared" si="525"/>
        <v>5243659.184257837</v>
      </c>
      <c r="K1587" s="33">
        <f t="shared" si="525"/>
        <v>5443651.3087134333</v>
      </c>
      <c r="L1587" s="40">
        <f t="shared" si="525"/>
        <v>5843635.557624626</v>
      </c>
    </row>
    <row r="1588" spans="1:12" x14ac:dyDescent="0.25">
      <c r="A1588" s="35"/>
      <c r="B1588" s="17" t="s">
        <v>18</v>
      </c>
      <c r="C1588" s="47">
        <f>(C1583+C1582+C1581+C1580+C1579+C1578+C1577+C1576+C1575)*21%</f>
        <v>751084.21065725537</v>
      </c>
      <c r="D1588" s="47">
        <f t="shared" ref="D1588:L1588" si="526">(D1583+D1582+D1581+D1580+D1579+D1578+D1577+D1576+D1575)*21%</f>
        <v>778240.69862781069</v>
      </c>
      <c r="E1588" s="47">
        <f t="shared" si="526"/>
        <v>815926.53215292597</v>
      </c>
      <c r="F1588" s="17">
        <f t="shared" si="526"/>
        <v>849373.17551164131</v>
      </c>
      <c r="G1588" s="17">
        <f t="shared" si="526"/>
        <v>891371.5216473164</v>
      </c>
      <c r="H1588" s="17">
        <f t="shared" si="526"/>
        <v>933369.86778299185</v>
      </c>
      <c r="I1588" s="17">
        <f t="shared" si="526"/>
        <v>975368.21391866705</v>
      </c>
      <c r="J1588" s="17">
        <f t="shared" si="526"/>
        <v>1059364.9061900177</v>
      </c>
      <c r="K1588" s="17">
        <f t="shared" si="526"/>
        <v>1101363.2523256927</v>
      </c>
      <c r="L1588" s="36">
        <f t="shared" si="526"/>
        <v>1185359.9445970436</v>
      </c>
    </row>
    <row r="1589" spans="1:12" x14ac:dyDescent="0.25">
      <c r="A1589" s="35"/>
      <c r="B1589" s="17" t="s">
        <v>19</v>
      </c>
      <c r="C1589" s="47">
        <f>(C1583+C1582+C1581+C1580+C1579+C1578+C1577+C1576+C1575)*7%</f>
        <v>250361.40355241849</v>
      </c>
      <c r="D1589" s="47">
        <f t="shared" ref="D1589:L1589" si="527">(D1583+D1582+D1581+D1580+D1579+D1578+D1577+D1576+D1575)*7%</f>
        <v>259413.56620927027</v>
      </c>
      <c r="E1589" s="47">
        <f t="shared" si="527"/>
        <v>271975.51071764203</v>
      </c>
      <c r="F1589" s="17">
        <f t="shared" si="527"/>
        <v>283124.39183721377</v>
      </c>
      <c r="G1589" s="17">
        <f t="shared" si="527"/>
        <v>297123.84054910549</v>
      </c>
      <c r="H1589" s="17">
        <f t="shared" si="527"/>
        <v>311123.28926099732</v>
      </c>
      <c r="I1589" s="17">
        <f t="shared" si="527"/>
        <v>325122.73797288904</v>
      </c>
      <c r="J1589" s="17">
        <f t="shared" si="527"/>
        <v>353121.63539667259</v>
      </c>
      <c r="K1589" s="17">
        <f t="shared" si="527"/>
        <v>367121.0841085643</v>
      </c>
      <c r="L1589" s="36">
        <f t="shared" si="527"/>
        <v>395119.98153234791</v>
      </c>
    </row>
    <row r="1590" spans="1:12" x14ac:dyDescent="0.25">
      <c r="A1590" s="35"/>
      <c r="B1590" s="17" t="s">
        <v>20</v>
      </c>
      <c r="C1590" s="47">
        <f>'NO TOCAR'!$B$22</f>
        <v>1429.82</v>
      </c>
      <c r="D1590" s="47">
        <f>'NO TOCAR'!$B$22</f>
        <v>1429.82</v>
      </c>
      <c r="E1590" s="47">
        <f>'NO TOCAR'!$B$22</f>
        <v>1429.82</v>
      </c>
      <c r="F1590" s="17">
        <f>'NO TOCAR'!$B$22</f>
        <v>1429.82</v>
      </c>
      <c r="G1590" s="17">
        <f>'NO TOCAR'!$B$22</f>
        <v>1429.82</v>
      </c>
      <c r="H1590" s="17">
        <f>'NO TOCAR'!$B$22</f>
        <v>1429.82</v>
      </c>
      <c r="I1590" s="17">
        <f>'NO TOCAR'!$B$22</f>
        <v>1429.82</v>
      </c>
      <c r="J1590" s="17">
        <f>'NO TOCAR'!$B$22</f>
        <v>1429.82</v>
      </c>
      <c r="K1590" s="17">
        <f>'NO TOCAR'!$B$22</f>
        <v>1429.82</v>
      </c>
      <c r="L1590" s="36">
        <f>'NO TOCAR'!$B$22</f>
        <v>1429.82</v>
      </c>
    </row>
    <row r="1591" spans="1:12" x14ac:dyDescent="0.25">
      <c r="A1591" s="35"/>
      <c r="B1591" s="17" t="s">
        <v>220</v>
      </c>
      <c r="C1591" s="47">
        <f>(C1575+C1576+C1577+C1578+C1579+C1580+C1581+C1582+C1583)*1%</f>
        <v>35765.914793202639</v>
      </c>
      <c r="D1591" s="47">
        <f t="shared" ref="D1591:L1591" si="528">(D1575+D1576+D1577+D1578+D1579+D1580+D1581+D1582+D1583)*1%</f>
        <v>37059.080887038603</v>
      </c>
      <c r="E1591" s="47">
        <f t="shared" si="528"/>
        <v>38853.64438823457</v>
      </c>
      <c r="F1591" s="17">
        <f t="shared" si="528"/>
        <v>40446.341691030531</v>
      </c>
      <c r="G1591" s="17">
        <f t="shared" si="528"/>
        <v>42446.262935586507</v>
      </c>
      <c r="H1591" s="17">
        <f t="shared" si="528"/>
        <v>44446.184180142467</v>
      </c>
      <c r="I1591" s="17">
        <f t="shared" si="528"/>
        <v>46446.105424698435</v>
      </c>
      <c r="J1591" s="17">
        <f t="shared" si="528"/>
        <v>50445.947913810371</v>
      </c>
      <c r="K1591" s="17">
        <f t="shared" si="528"/>
        <v>52445.869158366331</v>
      </c>
      <c r="L1591" s="17">
        <f t="shared" si="528"/>
        <v>56445.71164747826</v>
      </c>
    </row>
    <row r="1592" spans="1:12" x14ac:dyDescent="0.25">
      <c r="A1592" s="35"/>
      <c r="B1592" s="33" t="s">
        <v>22</v>
      </c>
      <c r="C1592" s="47">
        <f>SUM(C1588:C1591)</f>
        <v>1038641.3490028764</v>
      </c>
      <c r="D1592" s="47">
        <f t="shared" ref="D1592:L1592" si="529">SUM(D1588:D1591)</f>
        <v>1076143.1657241194</v>
      </c>
      <c r="E1592" s="47">
        <f t="shared" si="529"/>
        <v>1128185.5072588027</v>
      </c>
      <c r="F1592" s="33">
        <f t="shared" si="529"/>
        <v>1174373.7290398856</v>
      </c>
      <c r="G1592" s="33">
        <f t="shared" si="529"/>
        <v>1232371.4451320085</v>
      </c>
      <c r="H1592" s="33">
        <f t="shared" si="529"/>
        <v>1290369.1612241317</v>
      </c>
      <c r="I1592" s="33">
        <f t="shared" si="529"/>
        <v>1348366.8773162547</v>
      </c>
      <c r="J1592" s="33">
        <f t="shared" si="529"/>
        <v>1464362.3095005008</v>
      </c>
      <c r="K1592" s="33">
        <f t="shared" si="529"/>
        <v>1522360.0255926233</v>
      </c>
      <c r="L1592" s="33">
        <f t="shared" si="529"/>
        <v>1638355.4577768696</v>
      </c>
    </row>
    <row r="1593" spans="1:12" x14ac:dyDescent="0.25">
      <c r="A1593" s="35"/>
      <c r="B1593" s="50" t="s">
        <v>21</v>
      </c>
      <c r="C1593" s="48">
        <f>C1587-C1592</f>
        <v>2737014.5231941873</v>
      </c>
      <c r="D1593" s="48">
        <f t="shared" ref="D1593:L1593" si="530">D1587-D1592</f>
        <v>2828829.3158565415</v>
      </c>
      <c r="E1593" s="48">
        <f t="shared" si="530"/>
        <v>2956243.3244414544</v>
      </c>
      <c r="F1593" s="50">
        <f t="shared" si="530"/>
        <v>3069324.832939968</v>
      </c>
      <c r="G1593" s="50">
        <f t="shared" si="530"/>
        <v>3211319.241303442</v>
      </c>
      <c r="H1593" s="50">
        <f t="shared" si="530"/>
        <v>3353313.6496669156</v>
      </c>
      <c r="I1593" s="50">
        <f t="shared" si="530"/>
        <v>3495308.0580303888</v>
      </c>
      <c r="J1593" s="50">
        <f t="shared" si="530"/>
        <v>3779296.8747573365</v>
      </c>
      <c r="K1593" s="50">
        <f t="shared" si="530"/>
        <v>3921291.2831208101</v>
      </c>
      <c r="L1593" s="51">
        <f t="shared" si="530"/>
        <v>4205280.0998477563</v>
      </c>
    </row>
    <row r="1594" spans="1:12" x14ac:dyDescent="0.25">
      <c r="A1594" s="35"/>
      <c r="B1594" s="17"/>
      <c r="C1594" s="17"/>
      <c r="D1594" s="17"/>
      <c r="E1594" s="17"/>
      <c r="F1594" s="17"/>
      <c r="G1594" s="17"/>
      <c r="H1594" s="17"/>
      <c r="I1594" s="17"/>
      <c r="J1594" s="17"/>
      <c r="K1594" s="17"/>
      <c r="L1594" s="36"/>
    </row>
    <row r="1595" spans="1:12" x14ac:dyDescent="0.25">
      <c r="A1595" s="35"/>
      <c r="B1595" s="28" t="s">
        <v>0</v>
      </c>
      <c r="C1595" s="29">
        <v>3404.51</v>
      </c>
      <c r="D1595" s="17"/>
      <c r="E1595" s="17"/>
      <c r="F1595" s="17"/>
      <c r="G1595" s="17"/>
      <c r="H1595" s="17"/>
      <c r="I1595" s="17"/>
      <c r="J1595" s="17"/>
      <c r="K1595" s="17"/>
      <c r="L1595" s="36"/>
    </row>
    <row r="1596" spans="1:12" ht="30" x14ac:dyDescent="0.25">
      <c r="A1596" s="37" t="s">
        <v>147</v>
      </c>
      <c r="B1596" s="30" t="s">
        <v>203</v>
      </c>
      <c r="C1596" s="30" t="s">
        <v>204</v>
      </c>
      <c r="D1596" s="30" t="s">
        <v>205</v>
      </c>
      <c r="E1596" s="30" t="s">
        <v>207</v>
      </c>
      <c r="F1596" s="30" t="s">
        <v>208</v>
      </c>
      <c r="G1596" s="30" t="s">
        <v>210</v>
      </c>
      <c r="H1596" s="30" t="s">
        <v>211</v>
      </c>
      <c r="I1596" s="30" t="s">
        <v>212</v>
      </c>
      <c r="J1596" s="30" t="s">
        <v>213</v>
      </c>
      <c r="K1596" s="30" t="s">
        <v>214</v>
      </c>
      <c r="L1596" s="49" t="s">
        <v>219</v>
      </c>
    </row>
    <row r="1597" spans="1:12" x14ac:dyDescent="0.25">
      <c r="A1597" s="37" t="s">
        <v>1</v>
      </c>
      <c r="B1597" s="30">
        <v>40</v>
      </c>
      <c r="C1597" s="30">
        <v>40</v>
      </c>
      <c r="D1597" s="30">
        <v>40</v>
      </c>
      <c r="E1597" s="30">
        <v>40</v>
      </c>
      <c r="F1597" s="30">
        <v>40</v>
      </c>
      <c r="G1597" s="30">
        <v>40</v>
      </c>
      <c r="H1597" s="30">
        <v>40</v>
      </c>
      <c r="I1597" s="30">
        <v>40</v>
      </c>
      <c r="J1597" s="30">
        <v>40</v>
      </c>
      <c r="K1597" s="30">
        <v>40</v>
      </c>
      <c r="L1597" s="38">
        <v>40</v>
      </c>
    </row>
    <row r="1598" spans="1:12" ht="3" customHeight="1" x14ac:dyDescent="0.25">
      <c r="A1598" s="35"/>
      <c r="B1598" s="17"/>
      <c r="C1598" s="17"/>
      <c r="D1598" s="17"/>
      <c r="E1598" s="17"/>
      <c r="F1598" s="17"/>
      <c r="G1598" s="17"/>
      <c r="H1598" s="17"/>
      <c r="I1598" s="17"/>
      <c r="J1598" s="17"/>
      <c r="K1598" s="17"/>
      <c r="L1598" s="36"/>
    </row>
    <row r="1599" spans="1:12" x14ac:dyDescent="0.25">
      <c r="A1599" s="35"/>
      <c r="B1599" s="28" t="s">
        <v>3</v>
      </c>
      <c r="C1599" s="17">
        <v>4</v>
      </c>
      <c r="D1599" s="17">
        <v>6</v>
      </c>
      <c r="E1599" s="17">
        <v>9</v>
      </c>
      <c r="F1599" s="17">
        <v>11</v>
      </c>
      <c r="G1599" s="17">
        <v>14</v>
      </c>
      <c r="H1599" s="17">
        <v>16</v>
      </c>
      <c r="I1599" s="17">
        <v>19</v>
      </c>
      <c r="J1599" s="17">
        <v>21</v>
      </c>
      <c r="K1599" s="17">
        <v>23</v>
      </c>
      <c r="L1599" s="36" t="s">
        <v>4</v>
      </c>
    </row>
    <row r="1600" spans="1:12" x14ac:dyDescent="0.25">
      <c r="A1600" s="35" t="s">
        <v>56</v>
      </c>
      <c r="B1600" s="28" t="s">
        <v>2</v>
      </c>
      <c r="C1600" s="31">
        <v>0.2</v>
      </c>
      <c r="D1600" s="31">
        <v>0.3</v>
      </c>
      <c r="E1600" s="31">
        <v>0.4</v>
      </c>
      <c r="F1600" s="31">
        <v>0.5</v>
      </c>
      <c r="G1600" s="31">
        <v>0.6</v>
      </c>
      <c r="H1600" s="31">
        <v>0.7</v>
      </c>
      <c r="I1600" s="31">
        <v>0.8</v>
      </c>
      <c r="J1600" s="31">
        <v>1</v>
      </c>
      <c r="K1600" s="31">
        <v>1.1000000000000001</v>
      </c>
      <c r="L1600" s="39">
        <v>1.3</v>
      </c>
    </row>
    <row r="1601" spans="1:12" ht="18.75" x14ac:dyDescent="0.3">
      <c r="A1601" s="35"/>
      <c r="B1601" s="28" t="s">
        <v>7</v>
      </c>
      <c r="C1601" s="31">
        <v>0.1</v>
      </c>
      <c r="D1601" s="31">
        <v>0.2</v>
      </c>
      <c r="E1601" s="31">
        <v>0.4</v>
      </c>
      <c r="F1601" s="32">
        <v>0.8</v>
      </c>
      <c r="G1601" s="31"/>
      <c r="H1601" s="31"/>
      <c r="I1601" s="31"/>
      <c r="J1601" s="31"/>
      <c r="K1601" s="31"/>
      <c r="L1601" s="39"/>
    </row>
    <row r="1602" spans="1:12" x14ac:dyDescent="0.25">
      <c r="A1602" s="35" t="s">
        <v>202</v>
      </c>
      <c r="B1602" s="17" t="s">
        <v>5</v>
      </c>
      <c r="C1602" s="47">
        <f>('NO TOCAR'!$B$9*$C$1514)</f>
        <v>1255580.5703948322</v>
      </c>
      <c r="D1602" s="47">
        <f>('NO TOCAR'!$B$9*$C$1514)</f>
        <v>1255580.5703948322</v>
      </c>
      <c r="E1602" s="47">
        <f>('NO TOCAR'!$B$9*$C$1514)</f>
        <v>1255580.5703948322</v>
      </c>
      <c r="F1602" s="17">
        <f>('NO TOCAR'!$B$9*$C$1514)</f>
        <v>1255580.5703948322</v>
      </c>
      <c r="G1602" s="17">
        <f>('NO TOCAR'!$B$9*$C$1514)</f>
        <v>1255580.5703948322</v>
      </c>
      <c r="H1602" s="17">
        <f>('NO TOCAR'!$B$9*$C$1514)</f>
        <v>1255580.5703948322</v>
      </c>
      <c r="I1602" s="17">
        <f>('NO TOCAR'!$B$9*$C$1514)</f>
        <v>1255580.5703948322</v>
      </c>
      <c r="J1602" s="17">
        <f>('NO TOCAR'!$B$9*$C$1514)</f>
        <v>1255580.5703948322</v>
      </c>
      <c r="K1602" s="17">
        <f>('NO TOCAR'!$B$9*$C$1514)</f>
        <v>1255580.5703948322</v>
      </c>
      <c r="L1602" s="36">
        <f>('NO TOCAR'!$B$9*$C$1514)</f>
        <v>1255580.5703948322</v>
      </c>
    </row>
    <row r="1603" spans="1:12" x14ac:dyDescent="0.25">
      <c r="A1603" s="35" t="s">
        <v>108</v>
      </c>
      <c r="B1603" s="17" t="s">
        <v>6</v>
      </c>
      <c r="C1603" s="47">
        <f>C1602*C1600</f>
        <v>251116.11407896644</v>
      </c>
      <c r="D1603" s="47">
        <f>D1602*D1600</f>
        <v>376674.17111844965</v>
      </c>
      <c r="E1603" s="47">
        <f t="shared" ref="E1603:L1603" si="531">E1602*E1600</f>
        <v>502232.22815793287</v>
      </c>
      <c r="F1603" s="17">
        <f t="shared" si="531"/>
        <v>627790.28519741609</v>
      </c>
      <c r="G1603" s="17">
        <f t="shared" si="531"/>
        <v>753348.34223689931</v>
      </c>
      <c r="H1603" s="17">
        <f t="shared" si="531"/>
        <v>878906.39927638252</v>
      </c>
      <c r="I1603" s="17">
        <f t="shared" si="531"/>
        <v>1004464.4563158657</v>
      </c>
      <c r="J1603" s="17">
        <f t="shared" si="531"/>
        <v>1255580.5703948322</v>
      </c>
      <c r="K1603" s="17">
        <f t="shared" si="531"/>
        <v>1381138.6274343154</v>
      </c>
      <c r="L1603" s="36">
        <f t="shared" si="531"/>
        <v>1632254.7415132818</v>
      </c>
    </row>
    <row r="1604" spans="1:12" x14ac:dyDescent="0.25">
      <c r="A1604" s="35" t="s">
        <v>109</v>
      </c>
      <c r="B1604" s="17" t="s">
        <v>7</v>
      </c>
      <c r="C1604" s="47">
        <f>C1602*$F$629</f>
        <v>1004464.4563158657</v>
      </c>
      <c r="D1604" s="47">
        <f t="shared" ref="D1604:L1604" si="532">D1602*$F$629</f>
        <v>1004464.4563158657</v>
      </c>
      <c r="E1604" s="47">
        <f t="shared" si="532"/>
        <v>1004464.4563158657</v>
      </c>
      <c r="F1604" s="17">
        <f t="shared" si="532"/>
        <v>1004464.4563158657</v>
      </c>
      <c r="G1604" s="17">
        <f t="shared" si="532"/>
        <v>1004464.4563158657</v>
      </c>
      <c r="H1604" s="17">
        <f t="shared" si="532"/>
        <v>1004464.4563158657</v>
      </c>
      <c r="I1604" s="17">
        <f t="shared" si="532"/>
        <v>1004464.4563158657</v>
      </c>
      <c r="J1604" s="17">
        <f t="shared" si="532"/>
        <v>1004464.4563158657</v>
      </c>
      <c r="K1604" s="17">
        <f t="shared" si="532"/>
        <v>1004464.4563158657</v>
      </c>
      <c r="L1604" s="36">
        <f t="shared" si="532"/>
        <v>1004464.4563158657</v>
      </c>
    </row>
    <row r="1605" spans="1:12" x14ac:dyDescent="0.25">
      <c r="A1605" s="35" t="s">
        <v>206</v>
      </c>
      <c r="B1605" s="17" t="s">
        <v>8</v>
      </c>
      <c r="C1605" s="47">
        <f>'NO TOCAR'!$C$11</f>
        <v>380456.47042559995</v>
      </c>
      <c r="D1605" s="47">
        <f>'NO TOCAR'!$C$11+'NO TOCAR'!$C$13</f>
        <v>397749.93085439998</v>
      </c>
      <c r="E1605" s="47">
        <f>D1605+'NO TOCAR'!$C$13</f>
        <v>415043.39128320001</v>
      </c>
      <c r="F1605" s="17">
        <f>E1605+'NO TOCAR'!$C$13</f>
        <v>432336.85171200003</v>
      </c>
      <c r="G1605" s="17">
        <f>F1605+'NO TOCAR'!$C$13</f>
        <v>449630.31214080006</v>
      </c>
      <c r="H1605" s="17">
        <f>G1605+'NO TOCAR'!$C$13</f>
        <v>466923.77256960009</v>
      </c>
      <c r="I1605" s="17">
        <f>H1605+'NO TOCAR'!$C$13</f>
        <v>484217.23299840011</v>
      </c>
      <c r="J1605" s="17">
        <f>I1605+'NO TOCAR'!$C$13+'NO TOCAR'!$C$13</f>
        <v>518804.15385600016</v>
      </c>
      <c r="K1605" s="17">
        <f>J1605+'NO TOCAR'!$C$13</f>
        <v>536097.61428480013</v>
      </c>
      <c r="L1605" s="36">
        <f>K1605+'NO TOCAR'!$C$13+'NO TOCAR'!$C$13</f>
        <v>570684.53514240007</v>
      </c>
    </row>
    <row r="1606" spans="1:12" x14ac:dyDescent="0.25">
      <c r="A1606" s="35" t="s">
        <v>209</v>
      </c>
      <c r="B1606" s="17" t="s">
        <v>9</v>
      </c>
      <c r="C1606" s="47">
        <f>(C1605+C1604+C1603+C1602)*$E$8</f>
        <v>1156647.0444861059</v>
      </c>
      <c r="D1606" s="47">
        <f t="shared" ref="D1606:L1606" si="533">(D1605+D1604+D1603+D1602)*$E$8</f>
        <v>1213787.651473419</v>
      </c>
      <c r="E1606" s="47">
        <f t="shared" si="533"/>
        <v>1270928.2584607324</v>
      </c>
      <c r="F1606" s="17">
        <f t="shared" si="533"/>
        <v>1328068.8654480458</v>
      </c>
      <c r="G1606" s="17">
        <f t="shared" si="533"/>
        <v>1385209.4724353589</v>
      </c>
      <c r="H1606" s="17">
        <f t="shared" si="533"/>
        <v>1442350.0794226723</v>
      </c>
      <c r="I1606" s="17">
        <f t="shared" si="533"/>
        <v>1499490.6864099856</v>
      </c>
      <c r="J1606" s="17">
        <f t="shared" si="533"/>
        <v>1613771.9003846124</v>
      </c>
      <c r="K1606" s="17">
        <f t="shared" si="533"/>
        <v>1670912.5073719255</v>
      </c>
      <c r="L1606" s="36">
        <f t="shared" si="533"/>
        <v>1785193.721346552</v>
      </c>
    </row>
    <row r="1607" spans="1:12" x14ac:dyDescent="0.25">
      <c r="A1607" s="35" t="s">
        <v>110</v>
      </c>
      <c r="B1607" s="17" t="s">
        <v>10</v>
      </c>
      <c r="C1607" s="47">
        <f>('NO TOCAR'!$E$4)*2</f>
        <v>32900</v>
      </c>
      <c r="D1607" s="47">
        <f>('NO TOCAR'!$E$4)*2</f>
        <v>32900</v>
      </c>
      <c r="E1607" s="47">
        <f>('NO TOCAR'!$E$4)*2</f>
        <v>32900</v>
      </c>
      <c r="F1607" s="17">
        <f>('NO TOCAR'!$E$4)*2</f>
        <v>32900</v>
      </c>
      <c r="G1607" s="17">
        <f>('NO TOCAR'!$E$4)*2</f>
        <v>32900</v>
      </c>
      <c r="H1607" s="17">
        <f>('NO TOCAR'!$E$4)*2</f>
        <v>32900</v>
      </c>
      <c r="I1607" s="17">
        <f>('NO TOCAR'!$E$4)*2</f>
        <v>32900</v>
      </c>
      <c r="J1607" s="17">
        <f>('NO TOCAR'!$E$4)*2</f>
        <v>32900</v>
      </c>
      <c r="K1607" s="17">
        <f>('NO TOCAR'!$E$4)*2</f>
        <v>32900</v>
      </c>
      <c r="L1607" s="36">
        <f>('NO TOCAR'!$E$4)*2</f>
        <v>32900</v>
      </c>
    </row>
    <row r="1608" spans="1:12" x14ac:dyDescent="0.25">
      <c r="A1608" s="35" t="s">
        <v>111</v>
      </c>
      <c r="B1608" s="17" t="s">
        <v>11</v>
      </c>
      <c r="C1608" s="47">
        <f>('NO TOCAR'!$B$15)*2</f>
        <v>53823.819455999997</v>
      </c>
      <c r="D1608" s="47">
        <f>('NO TOCAR'!$B$15)*2</f>
        <v>53823.819455999997</v>
      </c>
      <c r="E1608" s="47">
        <f>('NO TOCAR'!$B$15)*2</f>
        <v>53823.819455999997</v>
      </c>
      <c r="F1608" s="17">
        <f>('NO TOCAR'!$B$15)*2</f>
        <v>53823.819455999997</v>
      </c>
      <c r="G1608" s="17">
        <f>('NO TOCAR'!$B$15)*2</f>
        <v>53823.819455999997</v>
      </c>
      <c r="H1608" s="17">
        <f>('NO TOCAR'!$B$15)*2</f>
        <v>53823.819455999997</v>
      </c>
      <c r="I1608" s="17">
        <f>('NO TOCAR'!$B$15)*2</f>
        <v>53823.819455999997</v>
      </c>
      <c r="J1608" s="17">
        <f>('NO TOCAR'!$B$15)*2</f>
        <v>53823.819455999997</v>
      </c>
      <c r="K1608" s="17">
        <f>('NO TOCAR'!$B$15)*2</f>
        <v>53823.819455999997</v>
      </c>
      <c r="L1608" s="36">
        <f>('NO TOCAR'!$B$15)*2</f>
        <v>53823.819455999997</v>
      </c>
    </row>
    <row r="1609" spans="1:12" x14ac:dyDescent="0.25">
      <c r="A1609" s="35" t="s">
        <v>112</v>
      </c>
      <c r="B1609" s="17" t="s">
        <v>12</v>
      </c>
      <c r="C1609" s="47">
        <f>('NO TOCAR'!$F$4)*2</f>
        <v>12794.44</v>
      </c>
      <c r="D1609" s="47">
        <f>('NO TOCAR'!$F$4)*2</f>
        <v>12794.44</v>
      </c>
      <c r="E1609" s="47">
        <f>('NO TOCAR'!$F$4)*2</f>
        <v>12794.44</v>
      </c>
      <c r="F1609" s="17">
        <f>('NO TOCAR'!$F$4)*2</f>
        <v>12794.44</v>
      </c>
      <c r="G1609" s="17">
        <f>('NO TOCAR'!$F$4)*2</f>
        <v>12794.44</v>
      </c>
      <c r="H1609" s="17">
        <f>('NO TOCAR'!$F$4)*2</f>
        <v>12794.44</v>
      </c>
      <c r="I1609" s="17">
        <f>('NO TOCAR'!$F$4)*2</f>
        <v>12794.44</v>
      </c>
      <c r="J1609" s="17">
        <f>('NO TOCAR'!$F$4)*2</f>
        <v>12794.44</v>
      </c>
      <c r="K1609" s="17">
        <f>('NO TOCAR'!$F$4)*2</f>
        <v>12794.44</v>
      </c>
      <c r="L1609" s="36">
        <f>('NO TOCAR'!$F$4)*2</f>
        <v>12794.44</v>
      </c>
    </row>
    <row r="1610" spans="1:12" x14ac:dyDescent="0.25">
      <c r="A1610" s="35" t="s">
        <v>113</v>
      </c>
      <c r="B1610" s="17" t="s">
        <v>13</v>
      </c>
      <c r="C1610" s="47">
        <f>'NO TOCAR'!$B$17</f>
        <v>131933.68358400001</v>
      </c>
      <c r="D1610" s="47">
        <f>'NO TOCAR'!$D$17</f>
        <v>61258.168511999997</v>
      </c>
      <c r="E1610" s="47">
        <f>'NO TOCAR'!$F$17</f>
        <v>40722.394176000002</v>
      </c>
      <c r="F1610" s="17"/>
      <c r="G1610" s="17"/>
      <c r="H1610" s="17"/>
      <c r="I1610" s="17"/>
      <c r="J1610" s="17"/>
      <c r="K1610" s="17"/>
      <c r="L1610" s="36"/>
    </row>
    <row r="1611" spans="1:12" x14ac:dyDescent="0.25">
      <c r="A1611" s="35" t="s">
        <v>114</v>
      </c>
      <c r="B1611" s="17" t="s">
        <v>14</v>
      </c>
      <c r="C1611" s="47">
        <f>('NO TOCAR'!$E$5)*2</f>
        <v>24500</v>
      </c>
      <c r="D1611" s="47">
        <f>('NO TOCAR'!$E$5)*2</f>
        <v>24500</v>
      </c>
      <c r="E1611" s="47">
        <f>('NO TOCAR'!$E$5)*2</f>
        <v>24500</v>
      </c>
      <c r="F1611" s="17">
        <f>('NO TOCAR'!$E$5)*2</f>
        <v>24500</v>
      </c>
      <c r="G1611" s="17">
        <f>('NO TOCAR'!$E$5)*2</f>
        <v>24500</v>
      </c>
      <c r="H1611" s="17">
        <f>('NO TOCAR'!$E$5)*2</f>
        <v>24500</v>
      </c>
      <c r="I1611" s="17">
        <f>('NO TOCAR'!$E$5)*2</f>
        <v>24500</v>
      </c>
      <c r="J1611" s="17">
        <f>('NO TOCAR'!$E$5)*2</f>
        <v>24500</v>
      </c>
      <c r="K1611" s="17">
        <f>('NO TOCAR'!$E$5)*2</f>
        <v>24500</v>
      </c>
      <c r="L1611" s="36">
        <f>('NO TOCAR'!$E$5)*2</f>
        <v>24500</v>
      </c>
    </row>
    <row r="1612" spans="1:12" x14ac:dyDescent="0.25">
      <c r="A1612" s="35" t="s">
        <v>215</v>
      </c>
      <c r="B1612" s="17" t="s">
        <v>15</v>
      </c>
      <c r="C1612" s="47">
        <f>('NO TOCAR'!$B$19)*2</f>
        <v>28858.745708800001</v>
      </c>
      <c r="D1612" s="47">
        <f>('NO TOCAR'!$B$19)*2</f>
        <v>28858.745708800001</v>
      </c>
      <c r="E1612" s="47">
        <f>('NO TOCAR'!$B$19)*2</f>
        <v>28858.745708800001</v>
      </c>
      <c r="F1612" s="17">
        <f>('NO TOCAR'!$B$19)*2</f>
        <v>28858.745708800001</v>
      </c>
      <c r="G1612" s="17">
        <f>('NO TOCAR'!$B$19)*2</f>
        <v>28858.745708800001</v>
      </c>
      <c r="H1612" s="17">
        <f>('NO TOCAR'!$B$19)*2</f>
        <v>28858.745708800001</v>
      </c>
      <c r="I1612" s="17">
        <f>('NO TOCAR'!$B$19)*2</f>
        <v>28858.745708800001</v>
      </c>
      <c r="J1612" s="17">
        <f>('NO TOCAR'!$B$19)*2</f>
        <v>28858.745708800001</v>
      </c>
      <c r="K1612" s="17">
        <f>('NO TOCAR'!$B$19)*2</f>
        <v>28858.745708800001</v>
      </c>
      <c r="L1612" s="36">
        <f>('NO TOCAR'!$B$19)*2</f>
        <v>28858.745708800001</v>
      </c>
    </row>
    <row r="1613" spans="1:12" x14ac:dyDescent="0.25">
      <c r="A1613" s="35"/>
      <c r="B1613" s="17" t="s">
        <v>16</v>
      </c>
      <c r="C1613" s="47">
        <f>('NO TOCAR'!$B$21)*2</f>
        <v>145705.647168</v>
      </c>
      <c r="D1613" s="47">
        <f>('NO TOCAR'!$B$21)*2</f>
        <v>145705.647168</v>
      </c>
      <c r="E1613" s="47">
        <f>('NO TOCAR'!$B$21)*2</f>
        <v>145705.647168</v>
      </c>
      <c r="F1613" s="17">
        <f>('NO TOCAR'!$B$21)*2</f>
        <v>145705.647168</v>
      </c>
      <c r="G1613" s="17">
        <f>('NO TOCAR'!$B$21)*2</f>
        <v>145705.647168</v>
      </c>
      <c r="H1613" s="17">
        <f>('NO TOCAR'!$B$21)*2</f>
        <v>145705.647168</v>
      </c>
      <c r="I1613" s="17">
        <f>('NO TOCAR'!$B$21)*2</f>
        <v>145705.647168</v>
      </c>
      <c r="J1613" s="17">
        <f>('NO TOCAR'!$B$21)*2</f>
        <v>145705.647168</v>
      </c>
      <c r="K1613" s="17">
        <f>('NO TOCAR'!$B$21)*2</f>
        <v>145705.647168</v>
      </c>
      <c r="L1613" s="36">
        <f>('NO TOCAR'!$B$21)*2</f>
        <v>145705.647168</v>
      </c>
    </row>
    <row r="1614" spans="1:12" x14ac:dyDescent="0.25">
      <c r="A1614" s="35"/>
      <c r="B1614" s="33" t="s">
        <v>17</v>
      </c>
      <c r="C1614" s="47">
        <f>SUM(C1602:C1613)</f>
        <v>4478780.9916181704</v>
      </c>
      <c r="D1614" s="47">
        <f t="shared" ref="D1614:L1614" si="534">SUM(D1602:D1613)</f>
        <v>4608097.6010017674</v>
      </c>
      <c r="E1614" s="47">
        <f t="shared" si="534"/>
        <v>4787553.9511213638</v>
      </c>
      <c r="F1614" s="33">
        <f t="shared" si="534"/>
        <v>4946823.6814009603</v>
      </c>
      <c r="G1614" s="33">
        <f t="shared" si="534"/>
        <v>5146815.8058565566</v>
      </c>
      <c r="H1614" s="33">
        <f t="shared" si="534"/>
        <v>5346807.9303121539</v>
      </c>
      <c r="I1614" s="33">
        <f t="shared" si="534"/>
        <v>5546800.0547677493</v>
      </c>
      <c r="J1614" s="33">
        <f t="shared" si="534"/>
        <v>5946784.3036789428</v>
      </c>
      <c r="K1614" s="33">
        <f t="shared" si="534"/>
        <v>6146776.4281345401</v>
      </c>
      <c r="L1614" s="40">
        <f t="shared" si="534"/>
        <v>6546760.6770457318</v>
      </c>
    </row>
    <row r="1615" spans="1:12" x14ac:dyDescent="0.25">
      <c r="A1615" s="35"/>
      <c r="B1615" s="17" t="s">
        <v>18</v>
      </c>
      <c r="C1615" s="47">
        <f>(C1610+C1609+C1608+C1607+C1606+C1605+C1604+C1603+C1602)*21%</f>
        <v>898740.48573568778</v>
      </c>
      <c r="D1615" s="47">
        <f t="shared" ref="D1615:L1615" si="535">(D1610+D1609+D1608+D1607+D1606+D1605+D1604+D1603+D1602)*21%</f>
        <v>925896.97370624309</v>
      </c>
      <c r="E1615" s="47">
        <f t="shared" si="535"/>
        <v>963582.80723135837</v>
      </c>
      <c r="F1615" s="17">
        <f t="shared" si="535"/>
        <v>997029.4505900736</v>
      </c>
      <c r="G1615" s="17">
        <f t="shared" si="535"/>
        <v>1039027.7967257488</v>
      </c>
      <c r="H1615" s="17">
        <f t="shared" si="535"/>
        <v>1081026.142861424</v>
      </c>
      <c r="I1615" s="17">
        <f t="shared" si="535"/>
        <v>1123024.4889970995</v>
      </c>
      <c r="J1615" s="17">
        <f t="shared" si="535"/>
        <v>1207021.1812684499</v>
      </c>
      <c r="K1615" s="17">
        <f t="shared" si="535"/>
        <v>1249019.5274041248</v>
      </c>
      <c r="L1615" s="36">
        <f t="shared" si="535"/>
        <v>1333016.2196754757</v>
      </c>
    </row>
    <row r="1616" spans="1:12" x14ac:dyDescent="0.25">
      <c r="A1616" s="35"/>
      <c r="B1616" s="17" t="s">
        <v>19</v>
      </c>
      <c r="C1616" s="47">
        <f>(C1610+C1609+C1608+C1607+C1606+C1605+C1604+C1603+C1602)*7%</f>
        <v>299580.16191189596</v>
      </c>
      <c r="D1616" s="47">
        <f t="shared" ref="D1616:L1616" si="536">(D1610+D1609+D1608+D1607+D1606+D1605+D1604+D1603+D1602)*7%</f>
        <v>308632.32456874772</v>
      </c>
      <c r="E1616" s="47">
        <f t="shared" si="536"/>
        <v>321194.26907711948</v>
      </c>
      <c r="F1616" s="17">
        <f t="shared" si="536"/>
        <v>332343.15019669122</v>
      </c>
      <c r="G1616" s="17">
        <f t="shared" si="536"/>
        <v>346342.59890858299</v>
      </c>
      <c r="H1616" s="17">
        <f t="shared" si="536"/>
        <v>360342.04762047471</v>
      </c>
      <c r="I1616" s="17">
        <f t="shared" si="536"/>
        <v>374341.49633236654</v>
      </c>
      <c r="J1616" s="17">
        <f t="shared" si="536"/>
        <v>402340.39375615004</v>
      </c>
      <c r="K1616" s="17">
        <f t="shared" si="536"/>
        <v>416339.84246804169</v>
      </c>
      <c r="L1616" s="36">
        <f t="shared" si="536"/>
        <v>444338.7398918253</v>
      </c>
    </row>
    <row r="1617" spans="1:12" x14ac:dyDescent="0.25">
      <c r="A1617" s="35"/>
      <c r="B1617" s="17" t="s">
        <v>20</v>
      </c>
      <c r="C1617" s="47">
        <f>'NO TOCAR'!$B$22</f>
        <v>1429.82</v>
      </c>
      <c r="D1617" s="47">
        <f>'NO TOCAR'!$B$22</f>
        <v>1429.82</v>
      </c>
      <c r="E1617" s="47">
        <f>'NO TOCAR'!$B$22</f>
        <v>1429.82</v>
      </c>
      <c r="F1617" s="17">
        <f>'NO TOCAR'!$B$22</f>
        <v>1429.82</v>
      </c>
      <c r="G1617" s="17">
        <f>'NO TOCAR'!$B$22</f>
        <v>1429.82</v>
      </c>
      <c r="H1617" s="17">
        <f>'NO TOCAR'!$B$22</f>
        <v>1429.82</v>
      </c>
      <c r="I1617" s="17">
        <f>'NO TOCAR'!$B$22</f>
        <v>1429.82</v>
      </c>
      <c r="J1617" s="17">
        <f>'NO TOCAR'!$B$22</f>
        <v>1429.82</v>
      </c>
      <c r="K1617" s="17">
        <f>'NO TOCAR'!$B$22</f>
        <v>1429.82</v>
      </c>
      <c r="L1617" s="36">
        <f>'NO TOCAR'!$B$22</f>
        <v>1429.82</v>
      </c>
    </row>
    <row r="1618" spans="1:12" x14ac:dyDescent="0.25">
      <c r="A1618" s="35"/>
      <c r="B1618" s="17" t="s">
        <v>220</v>
      </c>
      <c r="C1618" s="47">
        <f>(C1602+C1603+C1604+C1605+C1606+C1607+C1608+C1609+C1610)*1%</f>
        <v>42797.165987413704</v>
      </c>
      <c r="D1618" s="47">
        <f t="shared" ref="D1618:L1618" si="537">(D1602+D1603+D1604+D1605+D1606+D1607+D1608+D1609+D1610)*1%</f>
        <v>44090.332081249675</v>
      </c>
      <c r="E1618" s="47">
        <f t="shared" si="537"/>
        <v>45884.895582445635</v>
      </c>
      <c r="F1618" s="17">
        <f t="shared" si="537"/>
        <v>47477.592885241604</v>
      </c>
      <c r="G1618" s="17">
        <f t="shared" si="537"/>
        <v>49477.514129797564</v>
      </c>
      <c r="H1618" s="17">
        <f t="shared" si="537"/>
        <v>51477.435374353539</v>
      </c>
      <c r="I1618" s="17">
        <f t="shared" si="537"/>
        <v>53477.356618909493</v>
      </c>
      <c r="J1618" s="17">
        <f t="shared" si="537"/>
        <v>57477.199108021428</v>
      </c>
      <c r="K1618" s="17">
        <f t="shared" si="537"/>
        <v>59477.120352577404</v>
      </c>
      <c r="L1618" s="17">
        <f t="shared" si="537"/>
        <v>63476.962841689317</v>
      </c>
    </row>
    <row r="1619" spans="1:12" x14ac:dyDescent="0.25">
      <c r="A1619" s="35"/>
      <c r="B1619" s="33" t="s">
        <v>22</v>
      </c>
      <c r="C1619" s="47">
        <f>SUM(C1615:C1618)</f>
        <v>1242547.6336349975</v>
      </c>
      <c r="D1619" s="47">
        <f t="shared" ref="D1619:L1619" si="538">SUM(D1615:D1618)</f>
        <v>1280049.4503562406</v>
      </c>
      <c r="E1619" s="47">
        <f t="shared" si="538"/>
        <v>1332091.7918909236</v>
      </c>
      <c r="F1619" s="33">
        <f t="shared" si="538"/>
        <v>1378280.0136720065</v>
      </c>
      <c r="G1619" s="33">
        <f t="shared" si="538"/>
        <v>1436277.7297641293</v>
      </c>
      <c r="H1619" s="33">
        <f t="shared" si="538"/>
        <v>1494275.4458562525</v>
      </c>
      <c r="I1619" s="33">
        <f t="shared" si="538"/>
        <v>1552273.1619483754</v>
      </c>
      <c r="J1619" s="33">
        <f t="shared" si="538"/>
        <v>1668268.5941326213</v>
      </c>
      <c r="K1619" s="33">
        <f t="shared" si="538"/>
        <v>1726266.310224744</v>
      </c>
      <c r="L1619" s="33">
        <f t="shared" si="538"/>
        <v>1842261.7424089904</v>
      </c>
    </row>
    <row r="1620" spans="1:12" ht="15.75" thickBot="1" x14ac:dyDescent="0.3">
      <c r="A1620" s="42"/>
      <c r="B1620" s="50" t="s">
        <v>21</v>
      </c>
      <c r="C1620" s="48">
        <f>C1614-C1619</f>
        <v>3236233.3579831729</v>
      </c>
      <c r="D1620" s="48">
        <f t="shared" ref="D1620:L1620" si="539">D1614-D1619</f>
        <v>3328048.1506455271</v>
      </c>
      <c r="E1620" s="48">
        <f t="shared" si="539"/>
        <v>3455462.1592304399</v>
      </c>
      <c r="F1620" s="50">
        <f t="shared" si="539"/>
        <v>3568543.667728954</v>
      </c>
      <c r="G1620" s="50">
        <f t="shared" si="539"/>
        <v>3710538.0760924276</v>
      </c>
      <c r="H1620" s="50">
        <f t="shared" si="539"/>
        <v>3852532.4844559012</v>
      </c>
      <c r="I1620" s="50">
        <f t="shared" si="539"/>
        <v>3994526.8928193739</v>
      </c>
      <c r="J1620" s="50">
        <f t="shared" si="539"/>
        <v>4278515.709546322</v>
      </c>
      <c r="K1620" s="50">
        <f t="shared" si="539"/>
        <v>4420510.1179097965</v>
      </c>
      <c r="L1620" s="51">
        <f t="shared" si="539"/>
        <v>4704498.9346367419</v>
      </c>
    </row>
  </sheetData>
  <pageMargins left="0.17" right="0.17" top="1.26" bottom="1.36" header="0.35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CBF6-9E73-47E5-A225-D7D8664E6B3E}">
  <dimension ref="A1:K56"/>
  <sheetViews>
    <sheetView workbookViewId="0">
      <selection activeCell="F15" sqref="F15"/>
    </sheetView>
  </sheetViews>
  <sheetFormatPr baseColWidth="10" defaultRowHeight="15" x14ac:dyDescent="0.25"/>
  <cols>
    <col min="3" max="3" width="11.7109375" bestFit="1" customWidth="1"/>
    <col min="6" max="6" width="11.7109375" bestFit="1" customWidth="1"/>
    <col min="9" max="9" width="11.7109375" bestFit="1" customWidth="1"/>
    <col min="11" max="11" width="11.7109375" bestFit="1" customWidth="1"/>
  </cols>
  <sheetData>
    <row r="1" spans="1:9" ht="15.75" x14ac:dyDescent="0.25">
      <c r="A1" s="60" t="s">
        <v>37</v>
      </c>
      <c r="B1" s="60"/>
      <c r="C1" s="60"/>
      <c r="D1" s="60"/>
      <c r="E1" s="60"/>
      <c r="F1" s="60"/>
      <c r="G1" s="60"/>
      <c r="H1" s="60"/>
      <c r="I1" s="60"/>
    </row>
    <row r="2" spans="1:9" ht="15.75" thickBot="1" x14ac:dyDescent="0.3">
      <c r="A2" s="54" t="s">
        <v>38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18"/>
      <c r="B3" s="19" t="s">
        <v>2</v>
      </c>
      <c r="C3" s="20"/>
      <c r="D3" s="18"/>
      <c r="E3" s="19" t="s">
        <v>2</v>
      </c>
      <c r="F3" s="20"/>
      <c r="G3" s="18"/>
      <c r="H3" s="19" t="s">
        <v>2</v>
      </c>
      <c r="I3" s="20"/>
    </row>
    <row r="4" spans="1:9" x14ac:dyDescent="0.25">
      <c r="A4" s="55" t="s">
        <v>49</v>
      </c>
      <c r="B4" s="17" t="s">
        <v>39</v>
      </c>
      <c r="C4" s="21">
        <f>Hoja1!C27</f>
        <v>1090142.3181435289</v>
      </c>
      <c r="D4" s="55" t="s">
        <v>50</v>
      </c>
      <c r="E4" s="17" t="s">
        <v>39</v>
      </c>
      <c r="F4" s="21">
        <f>Hoja1!C135</f>
        <v>1103109.5791025152</v>
      </c>
      <c r="G4" s="55" t="s">
        <v>51</v>
      </c>
      <c r="H4" s="17" t="s">
        <v>39</v>
      </c>
      <c r="I4" s="21">
        <f>Hoja1!C243</f>
        <v>1126570.7425354763</v>
      </c>
    </row>
    <row r="5" spans="1:9" x14ac:dyDescent="0.25">
      <c r="A5" s="55"/>
      <c r="B5" s="17" t="s">
        <v>40</v>
      </c>
      <c r="C5" s="21">
        <f>Hoja1!D27</f>
        <v>1098912.3771954707</v>
      </c>
      <c r="D5" s="55"/>
      <c r="E5" s="17" t="s">
        <v>40</v>
      </c>
      <c r="F5" s="21">
        <f>Hoja1!D135</f>
        <v>1112877.1197666866</v>
      </c>
      <c r="G5" s="55"/>
      <c r="H5" s="17" t="s">
        <v>40</v>
      </c>
      <c r="I5" s="21">
        <f>Hoja1!D243</f>
        <v>1138142.9880791064</v>
      </c>
    </row>
    <row r="6" spans="1:9" x14ac:dyDescent="0.25">
      <c r="A6" s="55"/>
      <c r="B6" s="17" t="s">
        <v>41</v>
      </c>
      <c r="C6" s="21">
        <f>Hoja1!E27</f>
        <v>1143281.6521699727</v>
      </c>
      <c r="D6" s="55"/>
      <c r="E6" s="17" t="s">
        <v>41</v>
      </c>
      <c r="F6" s="21">
        <f>Hoja1!E135</f>
        <v>1158243.8763534182</v>
      </c>
      <c r="G6" s="55"/>
      <c r="H6" s="17" t="s">
        <v>41</v>
      </c>
      <c r="I6" s="21">
        <f>Hoja1!E243</f>
        <v>1185314.4495452959</v>
      </c>
    </row>
    <row r="7" spans="1:9" x14ac:dyDescent="0.25">
      <c r="A7" s="55"/>
      <c r="B7" s="17" t="s">
        <v>42</v>
      </c>
      <c r="C7" s="21">
        <f>Hoja1!F27</f>
        <v>1173318.4270580742</v>
      </c>
      <c r="D7" s="55"/>
      <c r="E7" s="17" t="s">
        <v>42</v>
      </c>
      <c r="F7" s="21">
        <f>Hoja1!F135</f>
        <v>1189278.1328537487</v>
      </c>
      <c r="G7" s="55"/>
      <c r="H7" s="17" t="s">
        <v>42</v>
      </c>
      <c r="I7" s="21">
        <f>Hoja1!F243</f>
        <v>1218153.4109250859</v>
      </c>
    </row>
    <row r="8" spans="1:9" x14ac:dyDescent="0.25">
      <c r="A8" s="55"/>
      <c r="B8" s="17" t="s">
        <v>43</v>
      </c>
      <c r="C8" s="21">
        <f>Hoja1!G27</f>
        <v>1232268.1018111357</v>
      </c>
      <c r="D8" s="55"/>
      <c r="E8" s="17" t="s">
        <v>43</v>
      </c>
      <c r="F8" s="21">
        <f>Hoja1!G135</f>
        <v>1249225.28921904</v>
      </c>
      <c r="G8" s="55"/>
      <c r="H8" s="17" t="s">
        <v>43</v>
      </c>
      <c r="I8" s="21">
        <f>Hoja1!G243</f>
        <v>1279905.2721698354</v>
      </c>
    </row>
    <row r="9" spans="1:9" x14ac:dyDescent="0.25">
      <c r="A9" s="55"/>
      <c r="B9" s="17" t="s">
        <v>44</v>
      </c>
      <c r="C9" s="21">
        <f>Hoja1!H27</f>
        <v>1291217.7765641971</v>
      </c>
      <c r="D9" s="55"/>
      <c r="E9" s="17" t="s">
        <v>44</v>
      </c>
      <c r="F9" s="21">
        <f>Hoja1!H135</f>
        <v>1309172.4455843314</v>
      </c>
      <c r="G9" s="55"/>
      <c r="H9" s="17" t="s">
        <v>44</v>
      </c>
      <c r="I9" s="21">
        <f>Hoja1!H243</f>
        <v>1341657.1334145856</v>
      </c>
    </row>
    <row r="10" spans="1:9" x14ac:dyDescent="0.25">
      <c r="A10" s="55"/>
      <c r="B10" s="17" t="s">
        <v>45</v>
      </c>
      <c r="C10" s="21">
        <f>Hoja1!I27</f>
        <v>1350167.4513172589</v>
      </c>
      <c r="D10" s="55"/>
      <c r="E10" s="17" t="s">
        <v>45</v>
      </c>
      <c r="F10" s="21">
        <f>Hoja1!I135</f>
        <v>1369119.6019496229</v>
      </c>
      <c r="G10" s="55"/>
      <c r="H10" s="17" t="s">
        <v>45</v>
      </c>
      <c r="I10" s="21">
        <f>Hoja1!I243</f>
        <v>1403408.9946593354</v>
      </c>
    </row>
    <row r="11" spans="1:9" x14ac:dyDescent="0.25">
      <c r="A11" s="55"/>
      <c r="B11" s="17" t="s">
        <v>46</v>
      </c>
      <c r="C11" s="21">
        <f>Hoja1!J27</f>
        <v>1468066.8008233823</v>
      </c>
      <c r="D11" s="55"/>
      <c r="E11" s="17" t="s">
        <v>46</v>
      </c>
      <c r="F11" s="21">
        <f>Hoja1!J135</f>
        <v>1489013.9146802058</v>
      </c>
      <c r="G11" s="55"/>
      <c r="H11" s="17" t="s">
        <v>46</v>
      </c>
      <c r="I11" s="21">
        <f>Hoja1!J243</f>
        <v>1526912.7171488353</v>
      </c>
    </row>
    <row r="12" spans="1:9" x14ac:dyDescent="0.25">
      <c r="A12" s="55"/>
      <c r="B12" s="17" t="s">
        <v>47</v>
      </c>
      <c r="C12" s="21">
        <f>Hoja1!K27</f>
        <v>1527016.4755764436</v>
      </c>
      <c r="D12" s="55"/>
      <c r="E12" s="17" t="s">
        <v>47</v>
      </c>
      <c r="F12" s="21">
        <f>Hoja1!K135</f>
        <v>1548961.071045497</v>
      </c>
      <c r="G12" s="55"/>
      <c r="H12" s="17" t="s">
        <v>47</v>
      </c>
      <c r="I12" s="21">
        <f>Hoja1!K243</f>
        <v>1588664.578393586</v>
      </c>
    </row>
    <row r="13" spans="1:9" ht="15.75" thickBot="1" x14ac:dyDescent="0.3">
      <c r="A13" s="56"/>
      <c r="B13" s="22" t="s">
        <v>48</v>
      </c>
      <c r="C13" s="23">
        <f>Hoja1!L27</f>
        <v>1644915.8250825671</v>
      </c>
      <c r="D13" s="56"/>
      <c r="E13" s="22" t="s">
        <v>48</v>
      </c>
      <c r="F13" s="23">
        <f>Hoja1!L135</f>
        <v>1668855.3837760799</v>
      </c>
      <c r="G13" s="56"/>
      <c r="H13" s="22" t="s">
        <v>48</v>
      </c>
      <c r="I13" s="23">
        <f>Hoja1!L243</f>
        <v>1712168.300883085</v>
      </c>
    </row>
    <row r="14" spans="1:9" x14ac:dyDescent="0.25">
      <c r="A14" s="18"/>
      <c r="B14" s="19" t="s">
        <v>2</v>
      </c>
      <c r="C14" s="20"/>
      <c r="D14" s="18"/>
      <c r="E14" s="19" t="s">
        <v>2</v>
      </c>
      <c r="F14" s="20"/>
      <c r="G14" s="18"/>
      <c r="H14" s="19" t="s">
        <v>2</v>
      </c>
      <c r="I14" s="20"/>
    </row>
    <row r="15" spans="1:9" x14ac:dyDescent="0.25">
      <c r="A15" s="57" t="s">
        <v>61</v>
      </c>
      <c r="B15" s="17" t="s">
        <v>42</v>
      </c>
      <c r="C15" s="21">
        <f>Hoja1!F351</f>
        <v>2514356.6372016799</v>
      </c>
      <c r="D15" s="57" t="s">
        <v>62</v>
      </c>
      <c r="E15" s="17" t="s">
        <v>42</v>
      </c>
      <c r="F15" s="21">
        <f>Hoja1!F459</f>
        <v>2427713.2068401538</v>
      </c>
      <c r="G15" s="55" t="s">
        <v>88</v>
      </c>
      <c r="H15" s="17" t="s">
        <v>42</v>
      </c>
      <c r="I15" s="21">
        <f>Hoja1!F567</f>
        <v>2525383.5563107822</v>
      </c>
    </row>
    <row r="16" spans="1:9" x14ac:dyDescent="0.25">
      <c r="A16" s="58"/>
      <c r="B16" s="17" t="s">
        <v>43</v>
      </c>
      <c r="C16" s="21">
        <f>Hoja1!G351</f>
        <v>2645066.416212244</v>
      </c>
      <c r="D16" s="58"/>
      <c r="E16" s="17" t="s">
        <v>43</v>
      </c>
      <c r="F16" s="21">
        <f>Hoja1!G459</f>
        <v>2553007.7714531235</v>
      </c>
      <c r="G16" s="55"/>
      <c r="H16" s="17" t="s">
        <v>43</v>
      </c>
      <c r="I16" s="21">
        <f>Hoja1!G567</f>
        <v>2656782.5177656654</v>
      </c>
    </row>
    <row r="17" spans="1:9" x14ac:dyDescent="0.25">
      <c r="A17" s="58"/>
      <c r="B17" s="17" t="s">
        <v>44</v>
      </c>
      <c r="C17" s="21">
        <f>Hoja1!H351</f>
        <v>2775776.1952228085</v>
      </c>
      <c r="D17" s="58"/>
      <c r="E17" s="17" t="s">
        <v>44</v>
      </c>
      <c r="F17" s="21">
        <f>Hoja1!H459</f>
        <v>2678302.3360660919</v>
      </c>
      <c r="G17" s="55"/>
      <c r="H17" s="17" t="s">
        <v>44</v>
      </c>
      <c r="I17" s="21">
        <f>Hoja1!H567</f>
        <v>2788181.4792205486</v>
      </c>
    </row>
    <row r="18" spans="1:9" x14ac:dyDescent="0.25">
      <c r="A18" s="58"/>
      <c r="B18" s="17" t="s">
        <v>45</v>
      </c>
      <c r="C18" s="21">
        <f>Hoja1!I351</f>
        <v>2906485.9742333721</v>
      </c>
      <c r="D18" s="58"/>
      <c r="E18" s="17" t="s">
        <v>45</v>
      </c>
      <c r="F18" s="21">
        <f>Hoja1!I459</f>
        <v>2803596.9006790612</v>
      </c>
      <c r="G18" s="55"/>
      <c r="H18" s="17" t="s">
        <v>45</v>
      </c>
      <c r="I18" s="21">
        <f>Hoja1!I567</f>
        <v>2919580.4406754319</v>
      </c>
    </row>
    <row r="19" spans="1:9" x14ac:dyDescent="0.25">
      <c r="A19" s="58"/>
      <c r="B19" s="17" t="s">
        <v>46</v>
      </c>
      <c r="C19" s="21">
        <f>Hoja1!J351</f>
        <v>3167905.5322545012</v>
      </c>
      <c r="D19" s="58"/>
      <c r="E19" s="17" t="s">
        <v>46</v>
      </c>
      <c r="F19" s="21">
        <f>Hoja1!J459</f>
        <v>3054186.0299049988</v>
      </c>
      <c r="G19" s="55"/>
      <c r="H19" s="17" t="s">
        <v>46</v>
      </c>
      <c r="I19" s="21">
        <f>Hoja1!J567</f>
        <v>3182378.3635851978</v>
      </c>
    </row>
    <row r="20" spans="1:9" x14ac:dyDescent="0.25">
      <c r="A20" s="58"/>
      <c r="B20" s="17" t="s">
        <v>47</v>
      </c>
      <c r="C20" s="21">
        <f>Hoja1!K351</f>
        <v>3298615.3112650653</v>
      </c>
      <c r="D20" s="58"/>
      <c r="E20" s="17" t="s">
        <v>47</v>
      </c>
      <c r="F20" s="21">
        <f>Hoja1!K459</f>
        <v>3179480.5945179686</v>
      </c>
      <c r="G20" s="55"/>
      <c r="H20" s="17" t="s">
        <v>47</v>
      </c>
      <c r="I20" s="21">
        <f>Hoja1!K567</f>
        <v>3313777.3250400824</v>
      </c>
    </row>
    <row r="21" spans="1:9" ht="15.75" thickBot="1" x14ac:dyDescent="0.3">
      <c r="A21" s="59"/>
      <c r="B21" s="22" t="s">
        <v>48</v>
      </c>
      <c r="C21" s="23">
        <f>Hoja1!L351</f>
        <v>3560034.8692861944</v>
      </c>
      <c r="D21" s="59"/>
      <c r="E21" s="22" t="s">
        <v>48</v>
      </c>
      <c r="F21" s="23">
        <f>Hoja1!L459</f>
        <v>3430069.7237439067</v>
      </c>
      <c r="G21" s="56"/>
      <c r="H21" s="22" t="s">
        <v>48</v>
      </c>
      <c r="I21" s="23">
        <f>Hoja1!L567</f>
        <v>3576575.2479498475</v>
      </c>
    </row>
    <row r="22" spans="1:9" ht="15.75" thickBot="1" x14ac:dyDescent="0.3">
      <c r="A22" s="54" t="s">
        <v>69</v>
      </c>
      <c r="B22" s="54"/>
      <c r="C22" s="54"/>
      <c r="D22" s="54"/>
      <c r="E22" s="54"/>
      <c r="F22" s="54"/>
      <c r="G22" s="54"/>
      <c r="H22" s="54"/>
      <c r="I22" s="54"/>
    </row>
    <row r="23" spans="1:9" x14ac:dyDescent="0.25">
      <c r="A23" s="18"/>
      <c r="B23" s="19" t="s">
        <v>2</v>
      </c>
      <c r="C23" s="20"/>
      <c r="D23" s="18"/>
      <c r="E23" s="19" t="s">
        <v>2</v>
      </c>
      <c r="F23" s="20"/>
      <c r="G23" s="18"/>
      <c r="H23" s="19" t="s">
        <v>2</v>
      </c>
      <c r="I23" s="20"/>
    </row>
    <row r="24" spans="1:9" x14ac:dyDescent="0.25">
      <c r="A24" s="55" t="s">
        <v>73</v>
      </c>
      <c r="B24" s="17" t="s">
        <v>39</v>
      </c>
      <c r="C24" s="21">
        <f>Hoja1!C675</f>
        <v>1033793.5884195124</v>
      </c>
      <c r="D24" s="55" t="s">
        <v>70</v>
      </c>
      <c r="E24" s="17" t="s">
        <v>39</v>
      </c>
      <c r="F24" s="21">
        <f>Hoja1!C783</f>
        <v>706490.92199449777</v>
      </c>
      <c r="G24" s="55" t="s">
        <v>71</v>
      </c>
      <c r="H24" s="17" t="s">
        <v>39</v>
      </c>
      <c r="I24" s="21">
        <f>Hoja1!C891</f>
        <v>2068387.9345653811</v>
      </c>
    </row>
    <row r="25" spans="1:9" x14ac:dyDescent="0.25">
      <c r="A25" s="55"/>
      <c r="B25" s="17" t="s">
        <v>40</v>
      </c>
      <c r="C25" s="21">
        <f>Hoja1!D675</f>
        <v>1038229.1298003762</v>
      </c>
      <c r="D25" s="55"/>
      <c r="E25" s="17" t="s">
        <v>40</v>
      </c>
      <c r="F25" s="21">
        <f>Hoja1!D783</f>
        <v>709431.82401667745</v>
      </c>
      <c r="G25" s="55"/>
      <c r="H25" s="17" t="s">
        <v>40</v>
      </c>
      <c r="I25" s="21">
        <f>Hoja1!D891</f>
        <v>2077210.6279214434</v>
      </c>
    </row>
    <row r="26" spans="1:9" x14ac:dyDescent="0.25">
      <c r="A26" s="55"/>
      <c r="B26" s="17" t="s">
        <v>41</v>
      </c>
      <c r="C26" s="21">
        <f>Hoja1!E675</f>
        <v>1078263.8871037997</v>
      </c>
      <c r="D26" s="55"/>
      <c r="E26" s="17" t="s">
        <v>41</v>
      </c>
      <c r="F26" s="21">
        <f>Hoja1!E783</f>
        <v>736105.53665389703</v>
      </c>
      <c r="G26" s="55"/>
      <c r="H26" s="17" t="s">
        <v>41</v>
      </c>
      <c r="I26" s="21">
        <f>Hoja1!E891</f>
        <v>2157231.7531226254</v>
      </c>
    </row>
    <row r="27" spans="1:9" x14ac:dyDescent="0.25">
      <c r="A27" s="55"/>
      <c r="B27" s="17" t="s">
        <v>42</v>
      </c>
      <c r="C27" s="21">
        <f>Hoja1!F675</f>
        <v>1103966.1443208228</v>
      </c>
      <c r="D27" s="55"/>
      <c r="E27" s="17" t="s">
        <v>42</v>
      </c>
      <c r="F27" s="21">
        <f>Hoja1!F783</f>
        <v>753224.24923351663</v>
      </c>
      <c r="G27" s="55"/>
      <c r="H27" s="17" t="s">
        <v>42</v>
      </c>
      <c r="I27" s="21">
        <f>Hoja1!F891</f>
        <v>2208587.8781510075</v>
      </c>
    </row>
    <row r="28" spans="1:9" x14ac:dyDescent="0.25">
      <c r="A28" s="55"/>
      <c r="B28" s="17" t="s">
        <v>43</v>
      </c>
      <c r="C28" s="21">
        <f>Hoja1!G675</f>
        <v>1158581.3014028065</v>
      </c>
      <c r="D28" s="55"/>
      <c r="E28" s="17" t="s">
        <v>43</v>
      </c>
      <c r="F28" s="21">
        <f>Hoja1!G783</f>
        <v>789618.22838977608</v>
      </c>
      <c r="G28" s="55"/>
      <c r="H28" s="17" t="s">
        <v>43</v>
      </c>
      <c r="I28" s="21">
        <f>Hoja1!G891</f>
        <v>2317769.802909309</v>
      </c>
    </row>
    <row r="29" spans="1:9" x14ac:dyDescent="0.25">
      <c r="A29" s="55"/>
      <c r="B29" s="17" t="s">
        <v>44</v>
      </c>
      <c r="C29" s="21">
        <f>Hoja1!H675</f>
        <v>1213196.4584847901</v>
      </c>
      <c r="D29" s="55"/>
      <c r="E29" s="17" t="s">
        <v>44</v>
      </c>
      <c r="F29" s="21">
        <f>Hoja1!H783</f>
        <v>826012.20754603576</v>
      </c>
      <c r="G29" s="55"/>
      <c r="H29" s="17" t="s">
        <v>44</v>
      </c>
      <c r="I29" s="21">
        <f>Hoja1!H891</f>
        <v>2426951.7276676111</v>
      </c>
    </row>
    <row r="30" spans="1:9" x14ac:dyDescent="0.25">
      <c r="A30" s="55"/>
      <c r="B30" s="17" t="s">
        <v>45</v>
      </c>
      <c r="C30" s="21">
        <f>Hoja1!I675</f>
        <v>1267811.6155667736</v>
      </c>
      <c r="D30" s="55"/>
      <c r="E30" s="17" t="s">
        <v>45</v>
      </c>
      <c r="F30" s="21">
        <f>Hoja1!I783</f>
        <v>862406.18670229556</v>
      </c>
      <c r="G30" s="55"/>
      <c r="H30" s="17" t="s">
        <v>45</v>
      </c>
      <c r="I30" s="21">
        <f>Hoja1!I891</f>
        <v>2536133.6524259131</v>
      </c>
    </row>
    <row r="31" spans="1:9" x14ac:dyDescent="0.25">
      <c r="A31" s="55"/>
      <c r="B31" s="17" t="s">
        <v>46</v>
      </c>
      <c r="C31" s="21">
        <f>Hoja1!J675</f>
        <v>1377041.9297307399</v>
      </c>
      <c r="D31" s="55"/>
      <c r="E31" s="17" t="s">
        <v>46</v>
      </c>
      <c r="F31" s="21">
        <f>Hoja1!J783</f>
        <v>935194.14501481457</v>
      </c>
      <c r="G31" s="55"/>
      <c r="H31" s="17" t="s">
        <v>46</v>
      </c>
      <c r="I31" s="21">
        <f>Hoja1!J891</f>
        <v>2754497.5019425163</v>
      </c>
    </row>
    <row r="32" spans="1:9" x14ac:dyDescent="0.25">
      <c r="A32" s="55"/>
      <c r="B32" s="17" t="s">
        <v>47</v>
      </c>
      <c r="C32" s="21">
        <f>Hoja1!K675</f>
        <v>1431657.0868127239</v>
      </c>
      <c r="D32" s="55"/>
      <c r="E32" s="17" t="s">
        <v>47</v>
      </c>
      <c r="F32" s="21">
        <f>Hoja1!K783</f>
        <v>971588.12417107425</v>
      </c>
      <c r="G32" s="55"/>
      <c r="H32" s="17" t="s">
        <v>47</v>
      </c>
      <c r="I32" s="21">
        <f>Hoja1!K891</f>
        <v>2863679.4267008179</v>
      </c>
    </row>
    <row r="33" spans="1:11" ht="15.75" thickBot="1" x14ac:dyDescent="0.3">
      <c r="A33" s="56"/>
      <c r="B33" s="22" t="s">
        <v>48</v>
      </c>
      <c r="C33" s="23">
        <f>Hoja1!L675</f>
        <v>1540887.4009766905</v>
      </c>
      <c r="D33" s="56"/>
      <c r="E33" s="22" t="s">
        <v>48</v>
      </c>
      <c r="F33" s="23">
        <f>Hoja1!L783</f>
        <v>1044376.0824835935</v>
      </c>
      <c r="G33" s="56"/>
      <c r="H33" s="22" t="s">
        <v>48</v>
      </c>
      <c r="I33" s="23">
        <f>Hoja1!L891</f>
        <v>3082043.2762174224</v>
      </c>
      <c r="K33" s="14"/>
    </row>
    <row r="34" spans="1:11" x14ac:dyDescent="0.25">
      <c r="A34" s="18"/>
      <c r="B34" s="19" t="s">
        <v>2</v>
      </c>
      <c r="C34" s="20"/>
      <c r="D34" s="18"/>
      <c r="E34" s="19" t="s">
        <v>2</v>
      </c>
      <c r="F34" s="20"/>
      <c r="G34" s="18"/>
      <c r="H34" s="19" t="s">
        <v>2</v>
      </c>
      <c r="I34" s="20"/>
    </row>
    <row r="35" spans="1:11" ht="15" customHeight="1" x14ac:dyDescent="0.25">
      <c r="A35" s="55" t="s">
        <v>72</v>
      </c>
      <c r="B35" s="17" t="s">
        <v>39</v>
      </c>
      <c r="C35" s="21">
        <f>Hoja1!C1215</f>
        <v>1065337.2489441459</v>
      </c>
      <c r="D35" s="55" t="s">
        <v>74</v>
      </c>
      <c r="E35" s="17" t="s">
        <v>39</v>
      </c>
      <c r="F35" s="21">
        <f>Hoja1!C1323</f>
        <v>1730517.0550804422</v>
      </c>
      <c r="G35" s="55" t="s">
        <v>75</v>
      </c>
      <c r="H35" s="17" t="s">
        <v>39</v>
      </c>
      <c r="I35" s="21">
        <f>Hoja1!C1431</f>
        <v>1673218.7441053102</v>
      </c>
    </row>
    <row r="36" spans="1:11" x14ac:dyDescent="0.25">
      <c r="A36" s="55"/>
      <c r="B36" s="17" t="s">
        <v>40</v>
      </c>
      <c r="C36" s="21">
        <f>Hoja1!D1215</f>
        <v>1072199.2257499816</v>
      </c>
      <c r="D36" s="55"/>
      <c r="E36" s="17" t="s">
        <v>40</v>
      </c>
      <c r="F36" s="21">
        <f>Hoja1!D1323</f>
        <v>1752243.5357956481</v>
      </c>
      <c r="G36" s="55"/>
      <c r="H36" s="17" t="s">
        <v>40</v>
      </c>
      <c r="I36" s="21">
        <f>Hoja1!D1431</f>
        <v>1713876.2175862654</v>
      </c>
    </row>
    <row r="37" spans="1:11" x14ac:dyDescent="0.25">
      <c r="A37" s="55"/>
      <c r="B37" s="17" t="s">
        <v>41</v>
      </c>
      <c r="C37" s="21">
        <f>Hoja1!E1215</f>
        <v>1114660.4184783767</v>
      </c>
      <c r="D37" s="55"/>
      <c r="E37" s="17" t="s">
        <v>41</v>
      </c>
      <c r="F37" s="21">
        <f>Hoja1!E1323</f>
        <v>1823808.9188024383</v>
      </c>
      <c r="G37" s="55"/>
      <c r="H37" s="17" t="s">
        <v>41</v>
      </c>
      <c r="I37" s="21">
        <f>Hoja1!E1431</f>
        <v>1797252.7501742933</v>
      </c>
    </row>
    <row r="38" spans="1:11" x14ac:dyDescent="0.25">
      <c r="A38" s="55"/>
      <c r="B38" s="17" t="s">
        <v>42</v>
      </c>
      <c r="C38" s="21">
        <f>Hoja1!F1215</f>
        <v>1142789.1111203718</v>
      </c>
      <c r="D38" s="55"/>
      <c r="E38" s="17" t="s">
        <v>42</v>
      </c>
      <c r="F38" s="21">
        <f>Hoja1!F1323</f>
        <v>1875308.8016882669</v>
      </c>
      <c r="G38" s="55"/>
      <c r="H38" s="17" t="s">
        <v>42</v>
      </c>
      <c r="I38" s="21">
        <f>Hoja1!F1431</f>
        <v>1863430.2826586398</v>
      </c>
    </row>
    <row r="39" spans="1:11" x14ac:dyDescent="0.25">
      <c r="A39" s="55"/>
      <c r="B39" s="17" t="s">
        <v>43</v>
      </c>
      <c r="C39" s="21">
        <f>Hoja1!G1215</f>
        <v>1199830.7036273268</v>
      </c>
      <c r="D39" s="55"/>
      <c r="E39" s="17" t="s">
        <v>43</v>
      </c>
      <c r="F39" s="21">
        <f>Hoja1!G1323</f>
        <v>1967286.7443850404</v>
      </c>
      <c r="G39" s="55"/>
      <c r="H39" s="17" t="s">
        <v>43</v>
      </c>
      <c r="I39" s="21">
        <f>Hoja1!G1431</f>
        <v>1964303.2949809399</v>
      </c>
    </row>
    <row r="40" spans="1:11" x14ac:dyDescent="0.25">
      <c r="A40" s="55"/>
      <c r="B40" s="17" t="s">
        <v>44</v>
      </c>
      <c r="C40" s="21">
        <f>Hoja1!H1215</f>
        <v>1256872.2961342826</v>
      </c>
      <c r="D40" s="55"/>
      <c r="E40" s="17" t="s">
        <v>44</v>
      </c>
      <c r="F40" s="21">
        <f>Hoja1!H1323</f>
        <v>2059264.6870818143</v>
      </c>
      <c r="G40" s="55"/>
      <c r="H40" s="17" t="s">
        <v>44</v>
      </c>
      <c r="I40" s="21">
        <f>Hoja1!H1431</f>
        <v>2065176.3073032387</v>
      </c>
    </row>
    <row r="41" spans="1:11" x14ac:dyDescent="0.25">
      <c r="A41" s="55"/>
      <c r="B41" s="17" t="s">
        <v>45</v>
      </c>
      <c r="C41" s="21">
        <f>Hoja1!I1215</f>
        <v>1313913.8886412375</v>
      </c>
      <c r="D41" s="55"/>
      <c r="E41" s="17" t="s">
        <v>45</v>
      </c>
      <c r="F41" s="21">
        <f>Hoja1!I1323</f>
        <v>2151242.6297785877</v>
      </c>
      <c r="G41" s="55"/>
      <c r="H41" s="17" t="s">
        <v>45</v>
      </c>
      <c r="I41" s="21">
        <f>Hoja1!I1431</f>
        <v>2166049.3196255378</v>
      </c>
    </row>
    <row r="42" spans="1:11" x14ac:dyDescent="0.25">
      <c r="A42" s="55"/>
      <c r="B42" s="17" t="s">
        <v>46</v>
      </c>
      <c r="C42" s="21">
        <f>Hoja1!J1215</f>
        <v>1427997.073655148</v>
      </c>
      <c r="D42" s="55"/>
      <c r="E42" s="17" t="s">
        <v>46</v>
      </c>
      <c r="F42" s="21">
        <f>Hoja1!J1323</f>
        <v>2335198.5151721346</v>
      </c>
      <c r="G42" s="55"/>
      <c r="H42" s="17" t="s">
        <v>46</v>
      </c>
      <c r="I42" s="21">
        <f>Hoja1!J1431</f>
        <v>2367795.3442701371</v>
      </c>
    </row>
    <row r="43" spans="1:11" x14ac:dyDescent="0.25">
      <c r="A43" s="55"/>
      <c r="B43" s="17" t="s">
        <v>47</v>
      </c>
      <c r="C43" s="21">
        <f>Hoja1!K1215</f>
        <v>1485038.6661621029</v>
      </c>
      <c r="D43" s="55"/>
      <c r="E43" s="17" t="s">
        <v>47</v>
      </c>
      <c r="F43" s="21">
        <f>Hoja1!K1323</f>
        <v>2427176.457868909</v>
      </c>
      <c r="G43" s="55"/>
      <c r="H43" s="17" t="s">
        <v>47</v>
      </c>
      <c r="I43" s="21">
        <f>Hoja1!K1431</f>
        <v>2468668.3565924363</v>
      </c>
    </row>
    <row r="44" spans="1:11" ht="15.75" thickBot="1" x14ac:dyDescent="0.3">
      <c r="A44" s="56"/>
      <c r="B44" s="22" t="s">
        <v>48</v>
      </c>
      <c r="C44" s="23">
        <f>Hoja1!L1215</f>
        <v>1599121.8511760139</v>
      </c>
      <c r="D44" s="56"/>
      <c r="E44" s="22" t="s">
        <v>48</v>
      </c>
      <c r="F44" s="23">
        <f>Hoja1!L1323</f>
        <v>2611132.3432624564</v>
      </c>
      <c r="G44" s="56"/>
      <c r="H44" s="22" t="s">
        <v>48</v>
      </c>
      <c r="I44" s="23">
        <f>Hoja1!L1431</f>
        <v>2670414.3812370356</v>
      </c>
    </row>
    <row r="45" spans="1:11" ht="15.75" thickBot="1" x14ac:dyDescent="0.3">
      <c r="A45" s="54" t="s">
        <v>76</v>
      </c>
      <c r="B45" s="54"/>
      <c r="C45" s="54"/>
      <c r="D45" s="54"/>
      <c r="E45" s="54"/>
      <c r="F45" s="54"/>
      <c r="G45" s="54"/>
      <c r="H45" s="54"/>
      <c r="I45" s="54"/>
    </row>
    <row r="46" spans="1:11" x14ac:dyDescent="0.25">
      <c r="A46" s="18"/>
      <c r="B46" s="19" t="s">
        <v>2</v>
      </c>
      <c r="C46" s="20"/>
      <c r="D46" s="18"/>
      <c r="E46" s="19" t="s">
        <v>2</v>
      </c>
      <c r="F46" s="20"/>
      <c r="G46" s="18"/>
      <c r="H46" s="19" t="s">
        <v>2</v>
      </c>
      <c r="I46" s="20"/>
    </row>
    <row r="47" spans="1:11" x14ac:dyDescent="0.25">
      <c r="A47" s="55" t="s">
        <v>77</v>
      </c>
      <c r="B47" s="17"/>
      <c r="C47" s="21"/>
      <c r="D47" s="55" t="s">
        <v>78</v>
      </c>
      <c r="E47" s="17" t="s">
        <v>39</v>
      </c>
      <c r="F47" s="21">
        <f>Hoja1!C999</f>
        <v>764859.08390634623</v>
      </c>
      <c r="G47" s="55" t="s">
        <v>79</v>
      </c>
      <c r="H47" s="17" t="s">
        <v>39</v>
      </c>
      <c r="I47" s="21">
        <f>Hoja1!C1107</f>
        <v>2162575.7131737587</v>
      </c>
    </row>
    <row r="48" spans="1:11" x14ac:dyDescent="0.25">
      <c r="A48" s="55"/>
      <c r="B48" s="17"/>
      <c r="C48" s="21"/>
      <c r="D48" s="55"/>
      <c r="E48" s="17" t="s">
        <v>40</v>
      </c>
      <c r="F48" s="21">
        <f>Hoja1!D999</f>
        <v>770215.05717489461</v>
      </c>
      <c r="G48" s="55"/>
      <c r="H48" s="17" t="s">
        <v>40</v>
      </c>
      <c r="I48" s="21">
        <f>Hoja1!D1107</f>
        <v>2178643.620268927</v>
      </c>
    </row>
    <row r="49" spans="1:9" x14ac:dyDescent="0.25">
      <c r="A49" s="55"/>
      <c r="B49" s="17"/>
      <c r="C49" s="21"/>
      <c r="D49" s="55"/>
      <c r="E49" s="17" t="s">
        <v>41</v>
      </c>
      <c r="F49" s="21">
        <f>Hoja1!E999</f>
        <v>799303.84105848288</v>
      </c>
      <c r="G49" s="55"/>
      <c r="H49" s="17" t="s">
        <v>41</v>
      </c>
      <c r="I49" s="21">
        <f>Hoja1!E1107</f>
        <v>2265909.9592092158</v>
      </c>
    </row>
    <row r="50" spans="1:9" x14ac:dyDescent="0.25">
      <c r="A50" s="55"/>
      <c r="B50" s="17" t="s">
        <v>42</v>
      </c>
      <c r="C50" s="21">
        <f>Hoja1!F1539</f>
        <v>2694910.7068482293</v>
      </c>
      <c r="D50" s="55"/>
      <c r="E50" s="17" t="s">
        <v>42</v>
      </c>
      <c r="F50" s="21">
        <f>Hoja1!F999</f>
        <v>818837.62488447118</v>
      </c>
      <c r="G50" s="55"/>
      <c r="H50" s="17" t="s">
        <v>42</v>
      </c>
      <c r="I50" s="21">
        <f>Hoja1!F1107</f>
        <v>2324511.2979767029</v>
      </c>
    </row>
    <row r="51" spans="1:9" x14ac:dyDescent="0.25">
      <c r="A51" s="55"/>
      <c r="B51" s="17" t="s">
        <v>43</v>
      </c>
      <c r="C51" s="21">
        <f>Hoja1!G1539</f>
        <v>2836905.1152117024</v>
      </c>
      <c r="D51" s="55"/>
      <c r="E51" s="17" t="s">
        <v>43</v>
      </c>
      <c r="F51" s="21">
        <f>Hoja1!G999</f>
        <v>857646.67528709956</v>
      </c>
      <c r="G51" s="55"/>
      <c r="H51" s="17" t="s">
        <v>43</v>
      </c>
      <c r="I51" s="21">
        <f>Hoja1!G1107</f>
        <v>2440938.4364741109</v>
      </c>
    </row>
    <row r="52" spans="1:9" x14ac:dyDescent="0.25">
      <c r="A52" s="55"/>
      <c r="B52" s="17" t="s">
        <v>44</v>
      </c>
      <c r="C52" s="21">
        <f>Hoja1!H1539</f>
        <v>2978899.5235751756</v>
      </c>
      <c r="D52" s="55"/>
      <c r="E52" s="17" t="s">
        <v>44</v>
      </c>
      <c r="F52" s="21">
        <f>Hoja1!H999</f>
        <v>896455.72568972758</v>
      </c>
      <c r="G52" s="55"/>
      <c r="H52" s="17" t="s">
        <v>44</v>
      </c>
      <c r="I52" s="21">
        <f>Hoja1!H1107</f>
        <v>2557365.5749715189</v>
      </c>
    </row>
    <row r="53" spans="1:9" x14ac:dyDescent="0.25">
      <c r="A53" s="55"/>
      <c r="B53" s="17" t="s">
        <v>45</v>
      </c>
      <c r="C53" s="21">
        <f>Hoja1!I1539</f>
        <v>3120893.9319386492</v>
      </c>
      <c r="D53" s="55"/>
      <c r="E53" s="17" t="s">
        <v>45</v>
      </c>
      <c r="F53" s="21">
        <f>Hoja1!I999</f>
        <v>935264.77609235584</v>
      </c>
      <c r="G53" s="55"/>
      <c r="H53" s="17" t="s">
        <v>45</v>
      </c>
      <c r="I53" s="21">
        <f>Hoja1!I1107</f>
        <v>2673792.713468927</v>
      </c>
    </row>
    <row r="54" spans="1:9" x14ac:dyDescent="0.25">
      <c r="A54" s="55"/>
      <c r="B54" s="17" t="s">
        <v>46</v>
      </c>
      <c r="C54" s="21">
        <f>Hoja1!J1539</f>
        <v>3404882.7486655973</v>
      </c>
      <c r="D54" s="55"/>
      <c r="E54" s="17" t="s">
        <v>46</v>
      </c>
      <c r="F54" s="21">
        <f>Hoja1!J999</f>
        <v>1012882.8768976126</v>
      </c>
      <c r="G54" s="55"/>
      <c r="H54" s="17" t="s">
        <v>46</v>
      </c>
      <c r="I54" s="21">
        <f>Hoja1!J1107</f>
        <v>2906646.9904637421</v>
      </c>
    </row>
    <row r="55" spans="1:9" x14ac:dyDescent="0.25">
      <c r="A55" s="55"/>
      <c r="B55" s="17" t="s">
        <v>47</v>
      </c>
      <c r="C55" s="21">
        <f>Hoja1!K1539</f>
        <v>3546877.1570290718</v>
      </c>
      <c r="D55" s="55"/>
      <c r="E55" s="17" t="s">
        <v>47</v>
      </c>
      <c r="F55" s="21">
        <f>Hoja1!K999</f>
        <v>1051691.9273002404</v>
      </c>
      <c r="G55" s="55"/>
      <c r="H55" s="17" t="s">
        <v>47</v>
      </c>
      <c r="I55" s="21">
        <f>Hoja1!K1107</f>
        <v>3023074.128961151</v>
      </c>
    </row>
    <row r="56" spans="1:9" ht="15.75" thickBot="1" x14ac:dyDescent="0.3">
      <c r="A56" s="56"/>
      <c r="B56" s="22" t="s">
        <v>48</v>
      </c>
      <c r="C56" s="23">
        <f>Hoja1!L1539</f>
        <v>3830865.9737560172</v>
      </c>
      <c r="D56" s="56"/>
      <c r="E56" s="22" t="s">
        <v>48</v>
      </c>
      <c r="F56" s="23">
        <f>Hoja1!L999</f>
        <v>1129310.0281054971</v>
      </c>
      <c r="G56" s="56"/>
      <c r="H56" s="22" t="s">
        <v>48</v>
      </c>
      <c r="I56" s="23">
        <f>Hoja1!L1107</f>
        <v>3255928.4059559666</v>
      </c>
    </row>
  </sheetData>
  <mergeCells count="19">
    <mergeCell ref="A4:A13"/>
    <mergeCell ref="D4:D13"/>
    <mergeCell ref="G4:G13"/>
    <mergeCell ref="A1:I1"/>
    <mergeCell ref="A2:I2"/>
    <mergeCell ref="D15:D21"/>
    <mergeCell ref="G15:G21"/>
    <mergeCell ref="A15:A21"/>
    <mergeCell ref="A22:I22"/>
    <mergeCell ref="A24:A33"/>
    <mergeCell ref="D24:D33"/>
    <mergeCell ref="G24:G33"/>
    <mergeCell ref="A45:I45"/>
    <mergeCell ref="A47:A56"/>
    <mergeCell ref="D47:D56"/>
    <mergeCell ref="G47:G56"/>
    <mergeCell ref="A35:A44"/>
    <mergeCell ref="D35:D44"/>
    <mergeCell ref="G35:G44"/>
  </mergeCells>
  <pageMargins left="0.14000000000000001" right="0.12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9BD59-AE33-4C71-B3A7-81C2FD02037C}">
  <dimension ref="A1:K56"/>
  <sheetViews>
    <sheetView workbookViewId="0">
      <selection sqref="A1:I1"/>
    </sheetView>
  </sheetViews>
  <sheetFormatPr baseColWidth="10" defaultRowHeight="15" x14ac:dyDescent="0.25"/>
  <cols>
    <col min="3" max="3" width="11.7109375" bestFit="1" customWidth="1"/>
    <col min="6" max="6" width="11.7109375" bestFit="1" customWidth="1"/>
    <col min="9" max="9" width="11.7109375" bestFit="1" customWidth="1"/>
    <col min="11" max="11" width="11.7109375" bestFit="1" customWidth="1"/>
  </cols>
  <sheetData>
    <row r="1" spans="1:9" ht="15.75" x14ac:dyDescent="0.25">
      <c r="A1" s="60" t="s">
        <v>54</v>
      </c>
      <c r="B1" s="60"/>
      <c r="C1" s="60"/>
      <c r="D1" s="60"/>
      <c r="E1" s="60"/>
      <c r="F1" s="60"/>
      <c r="G1" s="60"/>
      <c r="H1" s="60"/>
      <c r="I1" s="60"/>
    </row>
    <row r="2" spans="1:9" ht="15.75" thickBot="1" x14ac:dyDescent="0.3">
      <c r="A2" s="54" t="s">
        <v>38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18"/>
      <c r="B3" s="19" t="s">
        <v>2</v>
      </c>
      <c r="C3" s="20"/>
      <c r="D3" s="18"/>
      <c r="E3" s="19" t="s">
        <v>2</v>
      </c>
      <c r="F3" s="20"/>
      <c r="G3" s="18"/>
      <c r="H3" s="19" t="s">
        <v>2</v>
      </c>
      <c r="I3" s="20"/>
    </row>
    <row r="4" spans="1:9" x14ac:dyDescent="0.25">
      <c r="A4" s="55" t="s">
        <v>49</v>
      </c>
      <c r="B4" s="17" t="s">
        <v>39</v>
      </c>
      <c r="C4" s="21">
        <f>Hoja1!C54</f>
        <v>1138348.4306051992</v>
      </c>
      <c r="D4" s="55" t="s">
        <v>50</v>
      </c>
      <c r="E4" s="17" t="s">
        <v>39</v>
      </c>
      <c r="F4" s="21">
        <f>Hoja1!C162</f>
        <v>1152313.1731764143</v>
      </c>
      <c r="G4" s="55" t="s">
        <v>51</v>
      </c>
      <c r="H4" s="17" t="s">
        <v>39</v>
      </c>
      <c r="I4" s="21">
        <f>Hoja1!C270</f>
        <v>1177579.0414888342</v>
      </c>
    </row>
    <row r="5" spans="1:9" x14ac:dyDescent="0.25">
      <c r="A5" s="55"/>
      <c r="B5" s="17" t="s">
        <v>40</v>
      </c>
      <c r="C5" s="21">
        <f>Hoja1!D54</f>
        <v>1147118.4896571406</v>
      </c>
      <c r="D5" s="55"/>
      <c r="E5" s="17" t="s">
        <v>40</v>
      </c>
      <c r="F5" s="21">
        <f>Hoja1!D162</f>
        <v>1162080.7138405857</v>
      </c>
      <c r="G5" s="55"/>
      <c r="H5" s="17" t="s">
        <v>40</v>
      </c>
      <c r="I5" s="21">
        <f>Hoja1!D270</f>
        <v>1189151.2870324641</v>
      </c>
    </row>
    <row r="6" spans="1:9" x14ac:dyDescent="0.25">
      <c r="A6" s="55"/>
      <c r="B6" s="17" t="s">
        <v>41</v>
      </c>
      <c r="C6" s="21">
        <f>Hoja1!E54</f>
        <v>1191487.764631642</v>
      </c>
      <c r="D6" s="55"/>
      <c r="E6" s="17" t="s">
        <v>41</v>
      </c>
      <c r="F6" s="21">
        <f>Hoja1!E162</f>
        <v>1207447.4704273171</v>
      </c>
      <c r="G6" s="55"/>
      <c r="H6" s="17" t="s">
        <v>41</v>
      </c>
      <c r="I6" s="21">
        <f>Hoja1!E270</f>
        <v>1236322.7484986538</v>
      </c>
    </row>
    <row r="7" spans="1:9" x14ac:dyDescent="0.25">
      <c r="A7" s="55"/>
      <c r="B7" s="17" t="s">
        <v>42</v>
      </c>
      <c r="C7" s="21">
        <f>Hoja1!F54</f>
        <v>1221524.5395197435</v>
      </c>
      <c r="D7" s="55"/>
      <c r="E7" s="17" t="s">
        <v>42</v>
      </c>
      <c r="F7" s="21">
        <f>Hoja1!F162</f>
        <v>1238481.7269276485</v>
      </c>
      <c r="G7" s="55"/>
      <c r="H7" s="17" t="s">
        <v>42</v>
      </c>
      <c r="I7" s="21">
        <f>Hoja1!F270</f>
        <v>1269161.7098784437</v>
      </c>
    </row>
    <row r="8" spans="1:9" x14ac:dyDescent="0.25">
      <c r="A8" s="55"/>
      <c r="B8" s="17" t="s">
        <v>43</v>
      </c>
      <c r="C8" s="21">
        <f>Hoja1!G54</f>
        <v>1280474.2142728055</v>
      </c>
      <c r="D8" s="55"/>
      <c r="E8" s="17" t="s">
        <v>43</v>
      </c>
      <c r="F8" s="21">
        <f>Hoja1!G162</f>
        <v>1298428.8832929395</v>
      </c>
      <c r="G8" s="55"/>
      <c r="H8" s="17" t="s">
        <v>43</v>
      </c>
      <c r="I8" s="21">
        <f>Hoja1!G270</f>
        <v>1330913.5711231937</v>
      </c>
    </row>
    <row r="9" spans="1:9" x14ac:dyDescent="0.25">
      <c r="A9" s="55"/>
      <c r="B9" s="17" t="s">
        <v>44</v>
      </c>
      <c r="C9" s="21">
        <f>Hoja1!H54</f>
        <v>1339423.889025867</v>
      </c>
      <c r="D9" s="55"/>
      <c r="E9" s="17" t="s">
        <v>44</v>
      </c>
      <c r="F9" s="21">
        <f>Hoja1!H162</f>
        <v>1358376.0396582312</v>
      </c>
      <c r="G9" s="55"/>
      <c r="H9" s="17" t="s">
        <v>44</v>
      </c>
      <c r="I9" s="21">
        <f>Hoja1!H270</f>
        <v>1392665.4323679435</v>
      </c>
    </row>
    <row r="10" spans="1:9" x14ac:dyDescent="0.25">
      <c r="A10" s="55"/>
      <c r="B10" s="17" t="s">
        <v>45</v>
      </c>
      <c r="C10" s="21">
        <f>Hoja1!I54</f>
        <v>1398373.5637789289</v>
      </c>
      <c r="D10" s="55"/>
      <c r="E10" s="17" t="s">
        <v>45</v>
      </c>
      <c r="F10" s="21">
        <f>Hoja1!I162</f>
        <v>1418323.1960235222</v>
      </c>
      <c r="G10" s="55"/>
      <c r="H10" s="17" t="s">
        <v>45</v>
      </c>
      <c r="I10" s="21">
        <f>Hoja1!I270</f>
        <v>1454417.293612693</v>
      </c>
    </row>
    <row r="11" spans="1:9" x14ac:dyDescent="0.25">
      <c r="A11" s="55"/>
      <c r="B11" s="17" t="s">
        <v>46</v>
      </c>
      <c r="C11" s="21">
        <f>Hoja1!J54</f>
        <v>1516272.9132850522</v>
      </c>
      <c r="D11" s="55"/>
      <c r="E11" s="17" t="s">
        <v>46</v>
      </c>
      <c r="F11" s="21">
        <f>Hoja1!J162</f>
        <v>1538217.5087541048</v>
      </c>
      <c r="G11" s="55"/>
      <c r="H11" s="17" t="s">
        <v>46</v>
      </c>
      <c r="I11" s="21">
        <f>Hoja1!J270</f>
        <v>1577921.0161021934</v>
      </c>
    </row>
    <row r="12" spans="1:9" x14ac:dyDescent="0.25">
      <c r="A12" s="55"/>
      <c r="B12" s="17" t="s">
        <v>47</v>
      </c>
      <c r="C12" s="21">
        <f>Hoja1!K54</f>
        <v>1575222.5880381139</v>
      </c>
      <c r="D12" s="55"/>
      <c r="E12" s="17" t="s">
        <v>47</v>
      </c>
      <c r="F12" s="21">
        <f>Hoja1!K162</f>
        <v>1598164.665119397</v>
      </c>
      <c r="G12" s="55"/>
      <c r="H12" s="17" t="s">
        <v>47</v>
      </c>
      <c r="I12" s="21">
        <f>Hoja1!K270</f>
        <v>1639672.8773469431</v>
      </c>
    </row>
    <row r="13" spans="1:9" ht="15.75" thickBot="1" x14ac:dyDescent="0.3">
      <c r="A13" s="56"/>
      <c r="B13" s="22" t="s">
        <v>48</v>
      </c>
      <c r="C13" s="23">
        <f>Hoja1!L54</f>
        <v>1693121.9375442371</v>
      </c>
      <c r="D13" s="56"/>
      <c r="E13" s="22" t="s">
        <v>48</v>
      </c>
      <c r="F13" s="23">
        <f>Hoja1!L162</f>
        <v>1718058.9778499794</v>
      </c>
      <c r="G13" s="56"/>
      <c r="H13" s="22" t="s">
        <v>48</v>
      </c>
      <c r="I13" s="23">
        <f>Hoja1!L270</f>
        <v>1763176.5998364431</v>
      </c>
    </row>
    <row r="14" spans="1:9" x14ac:dyDescent="0.25">
      <c r="A14" s="18"/>
      <c r="B14" s="19" t="s">
        <v>2</v>
      </c>
      <c r="C14" s="20"/>
      <c r="D14" s="18"/>
      <c r="E14" s="19" t="s">
        <v>2</v>
      </c>
      <c r="F14" s="20"/>
      <c r="G14" s="18"/>
      <c r="H14" s="19" t="s">
        <v>2</v>
      </c>
      <c r="I14" s="20"/>
    </row>
    <row r="15" spans="1:9" x14ac:dyDescent="0.25">
      <c r="A15" s="57" t="s">
        <v>61</v>
      </c>
      <c r="B15" s="17" t="s">
        <v>42</v>
      </c>
      <c r="C15" s="21">
        <f>Hoja1!F378</f>
        <v>2627876.7165460167</v>
      </c>
      <c r="D15" s="57" t="s">
        <v>62</v>
      </c>
      <c r="E15" s="17" t="s">
        <v>42</v>
      </c>
      <c r="F15" s="21">
        <f>Hoja1!F486</f>
        <v>2535818.0717868963</v>
      </c>
      <c r="G15" s="55" t="s">
        <v>88</v>
      </c>
      <c r="H15" s="17" t="s">
        <v>42</v>
      </c>
      <c r="I15" s="21">
        <f>Hoja1!F594</f>
        <v>2639592.8180994382</v>
      </c>
    </row>
    <row r="16" spans="1:9" x14ac:dyDescent="0.25">
      <c r="A16" s="58"/>
      <c r="B16" s="17" t="s">
        <v>43</v>
      </c>
      <c r="C16" s="21">
        <f>Hoja1!G378</f>
        <v>2758586.4955565813</v>
      </c>
      <c r="D16" s="58"/>
      <c r="E16" s="17" t="s">
        <v>43</v>
      </c>
      <c r="F16" s="21">
        <f>Hoja1!G486</f>
        <v>2661112.6363998652</v>
      </c>
      <c r="G16" s="55"/>
      <c r="H16" s="17" t="s">
        <v>43</v>
      </c>
      <c r="I16" s="21">
        <f>Hoja1!G594</f>
        <v>2770991.7795543214</v>
      </c>
    </row>
    <row r="17" spans="1:9" x14ac:dyDescent="0.25">
      <c r="A17" s="58"/>
      <c r="B17" s="17" t="s">
        <v>44</v>
      </c>
      <c r="C17" s="21">
        <f>Hoja1!H378</f>
        <v>2889296.2745671449</v>
      </c>
      <c r="D17" s="58"/>
      <c r="E17" s="17" t="s">
        <v>44</v>
      </c>
      <c r="F17" s="21">
        <f>Hoja1!H486</f>
        <v>2786407.2010128335</v>
      </c>
      <c r="G17" s="55"/>
      <c r="H17" s="17" t="s">
        <v>44</v>
      </c>
      <c r="I17" s="21">
        <f>Hoja1!H594</f>
        <v>2902390.7410092046</v>
      </c>
    </row>
    <row r="18" spans="1:9" x14ac:dyDescent="0.25">
      <c r="A18" s="58"/>
      <c r="B18" s="17" t="s">
        <v>45</v>
      </c>
      <c r="C18" s="21">
        <f>Hoja1!I378</f>
        <v>3020006.0535777085</v>
      </c>
      <c r="D18" s="58"/>
      <c r="E18" s="17" t="s">
        <v>45</v>
      </c>
      <c r="F18" s="21">
        <f>Hoja1!I486</f>
        <v>2911701.7656258028</v>
      </c>
      <c r="G18" s="55"/>
      <c r="H18" s="17" t="s">
        <v>45</v>
      </c>
      <c r="I18" s="21">
        <f>Hoja1!I594</f>
        <v>3033789.7024640869</v>
      </c>
    </row>
    <row r="19" spans="1:9" x14ac:dyDescent="0.25">
      <c r="A19" s="58"/>
      <c r="B19" s="17" t="s">
        <v>46</v>
      </c>
      <c r="C19" s="21">
        <f>Hoja1!J378</f>
        <v>3281425.6115988381</v>
      </c>
      <c r="D19" s="58"/>
      <c r="E19" s="17" t="s">
        <v>46</v>
      </c>
      <c r="F19" s="21">
        <f>Hoja1!J486</f>
        <v>3162290.8948517404</v>
      </c>
      <c r="G19" s="55"/>
      <c r="H19" s="17" t="s">
        <v>46</v>
      </c>
      <c r="I19" s="21">
        <f>Hoja1!J594</f>
        <v>3296587.6253738552</v>
      </c>
    </row>
    <row r="20" spans="1:9" x14ac:dyDescent="0.25">
      <c r="A20" s="58"/>
      <c r="B20" s="17" t="s">
        <v>47</v>
      </c>
      <c r="C20" s="21">
        <f>Hoja1!K378</f>
        <v>3412135.3906094022</v>
      </c>
      <c r="D20" s="58"/>
      <c r="E20" s="17" t="s">
        <v>47</v>
      </c>
      <c r="F20" s="21">
        <f>Hoja1!K486</f>
        <v>3287585.4594647102</v>
      </c>
      <c r="G20" s="55"/>
      <c r="H20" s="17" t="s">
        <v>47</v>
      </c>
      <c r="I20" s="21">
        <f>Hoja1!K594</f>
        <v>3427986.5868287371</v>
      </c>
    </row>
    <row r="21" spans="1:9" ht="15.75" thickBot="1" x14ac:dyDescent="0.3">
      <c r="A21" s="59"/>
      <c r="B21" s="22" t="s">
        <v>48</v>
      </c>
      <c r="C21" s="23">
        <f>Hoja1!L378</f>
        <v>3673554.9486305313</v>
      </c>
      <c r="D21" s="59"/>
      <c r="E21" s="22" t="s">
        <v>48</v>
      </c>
      <c r="F21" s="23">
        <f>Hoja1!L486</f>
        <v>3538174.5886906479</v>
      </c>
      <c r="G21" s="56"/>
      <c r="H21" s="22" t="s">
        <v>48</v>
      </c>
      <c r="I21" s="23">
        <f>Hoja1!L594</f>
        <v>3690784.5097385044</v>
      </c>
    </row>
    <row r="22" spans="1:9" ht="15.75" thickBot="1" x14ac:dyDescent="0.3">
      <c r="A22" s="54" t="s">
        <v>69</v>
      </c>
      <c r="B22" s="54"/>
      <c r="C22" s="54"/>
      <c r="D22" s="54"/>
      <c r="E22" s="54"/>
      <c r="F22" s="54"/>
      <c r="G22" s="54"/>
      <c r="H22" s="54"/>
      <c r="I22" s="54"/>
    </row>
    <row r="23" spans="1:9" x14ac:dyDescent="0.25">
      <c r="A23" s="18"/>
      <c r="B23" s="19" t="s">
        <v>2</v>
      </c>
      <c r="C23" s="20"/>
      <c r="D23" s="18"/>
      <c r="E23" s="19" t="s">
        <v>2</v>
      </c>
      <c r="F23" s="20"/>
      <c r="G23" s="18"/>
      <c r="H23" s="19" t="s">
        <v>2</v>
      </c>
      <c r="I23" s="20"/>
    </row>
    <row r="24" spans="1:9" x14ac:dyDescent="0.25">
      <c r="A24" s="55" t="s">
        <v>73</v>
      </c>
      <c r="B24" s="17" t="s">
        <v>39</v>
      </c>
      <c r="C24" s="21">
        <f>Hoja1!C702</f>
        <v>1077665.183210104</v>
      </c>
      <c r="D24" s="55" t="s">
        <v>70</v>
      </c>
      <c r="E24" s="17" t="s">
        <v>39</v>
      </c>
      <c r="F24" s="21">
        <f>Hoja1!C810</f>
        <v>735722.52205300378</v>
      </c>
      <c r="G24" s="55" t="s">
        <v>71</v>
      </c>
      <c r="H24" s="17" t="s">
        <v>39</v>
      </c>
      <c r="I24" s="21">
        <f>Hoja1!C918</f>
        <v>2156082.7347408989</v>
      </c>
    </row>
    <row r="25" spans="1:9" x14ac:dyDescent="0.25">
      <c r="A25" s="55"/>
      <c r="B25" s="17" t="s">
        <v>40</v>
      </c>
      <c r="C25" s="21">
        <f>Hoja1!D702</f>
        <v>1082100.7245909676</v>
      </c>
      <c r="D25" s="55"/>
      <c r="E25" s="17" t="s">
        <v>40</v>
      </c>
      <c r="F25" s="21">
        <f>Hoja1!D810</f>
        <v>738663.42407518346</v>
      </c>
      <c r="G25" s="55"/>
      <c r="H25" s="17" t="s">
        <v>40</v>
      </c>
      <c r="I25" s="21">
        <f>Hoja1!D918</f>
        <v>2164905.4280969612</v>
      </c>
    </row>
    <row r="26" spans="1:9" x14ac:dyDescent="0.25">
      <c r="A26" s="55"/>
      <c r="B26" s="17" t="s">
        <v>41</v>
      </c>
      <c r="C26" s="21">
        <f>Hoja1!E702</f>
        <v>1122135.4818943911</v>
      </c>
      <c r="D26" s="55"/>
      <c r="E26" s="17" t="s">
        <v>41</v>
      </c>
      <c r="F26" s="21">
        <f>Hoja1!E810</f>
        <v>765337.13671240304</v>
      </c>
      <c r="G26" s="55"/>
      <c r="H26" s="17" t="s">
        <v>41</v>
      </c>
      <c r="I26" s="21">
        <f>Hoja1!E918</f>
        <v>2244926.5532981432</v>
      </c>
    </row>
    <row r="27" spans="1:9" x14ac:dyDescent="0.25">
      <c r="A27" s="55"/>
      <c r="B27" s="17" t="s">
        <v>42</v>
      </c>
      <c r="C27" s="21">
        <f>Hoja1!F702</f>
        <v>1147837.7391114142</v>
      </c>
      <c r="D27" s="55"/>
      <c r="E27" s="17" t="s">
        <v>42</v>
      </c>
      <c r="F27" s="21">
        <f>Hoja1!F810</f>
        <v>782455.84929202264</v>
      </c>
      <c r="G27" s="55"/>
      <c r="H27" s="17" t="s">
        <v>42</v>
      </c>
      <c r="I27" s="21">
        <f>Hoja1!F918</f>
        <v>2296282.6783265253</v>
      </c>
    </row>
    <row r="28" spans="1:9" x14ac:dyDescent="0.25">
      <c r="A28" s="55"/>
      <c r="B28" s="17" t="s">
        <v>43</v>
      </c>
      <c r="C28" s="21">
        <f>Hoja1!G702</f>
        <v>1202452.8961933977</v>
      </c>
      <c r="D28" s="55"/>
      <c r="E28" s="17" t="s">
        <v>43</v>
      </c>
      <c r="F28" s="21">
        <f>Hoja1!G810</f>
        <v>818849.82844828255</v>
      </c>
      <c r="G28" s="55"/>
      <c r="H28" s="17" t="s">
        <v>43</v>
      </c>
      <c r="I28" s="21">
        <f>Hoja1!G918</f>
        <v>2405464.6030848268</v>
      </c>
    </row>
    <row r="29" spans="1:9" x14ac:dyDescent="0.25">
      <c r="A29" s="55"/>
      <c r="B29" s="17" t="s">
        <v>44</v>
      </c>
      <c r="C29" s="21">
        <f>Hoja1!H702</f>
        <v>1257068.0532753812</v>
      </c>
      <c r="D29" s="55"/>
      <c r="E29" s="17" t="s">
        <v>44</v>
      </c>
      <c r="F29" s="21">
        <f>Hoja1!H810</f>
        <v>855243.807604542</v>
      </c>
      <c r="G29" s="55"/>
      <c r="H29" s="17" t="s">
        <v>44</v>
      </c>
      <c r="I29" s="21">
        <f>Hoja1!H918</f>
        <v>2514646.5278431289</v>
      </c>
    </row>
    <row r="30" spans="1:9" x14ac:dyDescent="0.25">
      <c r="A30" s="55"/>
      <c r="B30" s="17" t="s">
        <v>45</v>
      </c>
      <c r="C30" s="21">
        <f>Hoja1!I702</f>
        <v>1311683.2103573652</v>
      </c>
      <c r="D30" s="55"/>
      <c r="E30" s="17" t="s">
        <v>45</v>
      </c>
      <c r="F30" s="21">
        <f>Hoja1!I810</f>
        <v>891637.78676080145</v>
      </c>
      <c r="G30" s="55"/>
      <c r="H30" s="17" t="s">
        <v>45</v>
      </c>
      <c r="I30" s="21">
        <f>Hoja1!I918</f>
        <v>2623828.4526014309</v>
      </c>
    </row>
    <row r="31" spans="1:9" x14ac:dyDescent="0.25">
      <c r="A31" s="55"/>
      <c r="B31" s="17" t="s">
        <v>46</v>
      </c>
      <c r="C31" s="21">
        <f>Hoja1!J702</f>
        <v>1420913.5245213315</v>
      </c>
      <c r="D31" s="55"/>
      <c r="E31" s="17" t="s">
        <v>46</v>
      </c>
      <c r="F31" s="21">
        <f>Hoja1!J810</f>
        <v>964425.74507332058</v>
      </c>
      <c r="G31" s="55"/>
      <c r="H31" s="17" t="s">
        <v>46</v>
      </c>
      <c r="I31" s="21">
        <f>Hoja1!J918</f>
        <v>2842192.3021180341</v>
      </c>
    </row>
    <row r="32" spans="1:9" x14ac:dyDescent="0.25">
      <c r="A32" s="55"/>
      <c r="B32" s="17" t="s">
        <v>47</v>
      </c>
      <c r="C32" s="21">
        <f>Hoja1!K702</f>
        <v>1475528.6816033153</v>
      </c>
      <c r="D32" s="55"/>
      <c r="E32" s="17" t="s">
        <v>47</v>
      </c>
      <c r="F32" s="21">
        <f>Hoja1!K810</f>
        <v>1000819.7242295803</v>
      </c>
      <c r="G32" s="55"/>
      <c r="H32" s="17" t="s">
        <v>47</v>
      </c>
      <c r="I32" s="21">
        <f>Hoja1!K918</f>
        <v>2951374.2268763357</v>
      </c>
    </row>
    <row r="33" spans="1:11" ht="15.75" thickBot="1" x14ac:dyDescent="0.3">
      <c r="A33" s="56"/>
      <c r="B33" s="22" t="s">
        <v>48</v>
      </c>
      <c r="C33" s="23">
        <f>Hoja1!L702</f>
        <v>1584758.9957672819</v>
      </c>
      <c r="D33" s="56"/>
      <c r="E33" s="22" t="s">
        <v>48</v>
      </c>
      <c r="F33" s="23">
        <f>Hoja1!L810</f>
        <v>1073607.6825420996</v>
      </c>
      <c r="G33" s="56"/>
      <c r="H33" s="22" t="s">
        <v>48</v>
      </c>
      <c r="I33" s="23">
        <f>Hoja1!L918</f>
        <v>3169738.0763929402</v>
      </c>
      <c r="K33" s="14"/>
    </row>
    <row r="34" spans="1:11" x14ac:dyDescent="0.25">
      <c r="A34" s="18"/>
      <c r="B34" s="19" t="s">
        <v>2</v>
      </c>
      <c r="C34" s="20"/>
      <c r="D34" s="18"/>
      <c r="E34" s="19" t="s">
        <v>2</v>
      </c>
      <c r="F34" s="20"/>
      <c r="G34" s="18"/>
      <c r="H34" s="19" t="s">
        <v>2</v>
      </c>
      <c r="I34" s="20"/>
    </row>
    <row r="35" spans="1:11" ht="15" customHeight="1" x14ac:dyDescent="0.25">
      <c r="A35" s="55" t="s">
        <v>72</v>
      </c>
      <c r="B35" s="17" t="s">
        <v>39</v>
      </c>
      <c r="C35" s="21">
        <f>Hoja1!C1242</f>
        <v>1111635.2791597093</v>
      </c>
      <c r="D35" s="55" t="s">
        <v>74</v>
      </c>
      <c r="E35" s="17" t="s">
        <v>39</v>
      </c>
      <c r="F35" s="21">
        <f>Hoja1!C1350</f>
        <v>1807454.010569267</v>
      </c>
      <c r="G35" s="55" t="s">
        <v>75</v>
      </c>
      <c r="H35" s="17" t="s">
        <v>39</v>
      </c>
      <c r="I35" s="21">
        <f>Hoja1!C1458</f>
        <v>1761199.4816779387</v>
      </c>
    </row>
    <row r="36" spans="1:11" x14ac:dyDescent="0.25">
      <c r="A36" s="55"/>
      <c r="B36" s="17" t="s">
        <v>40</v>
      </c>
      <c r="C36" s="21">
        <f>Hoja1!D1242</f>
        <v>1118497.2559655448</v>
      </c>
      <c r="D36" s="55"/>
      <c r="E36" s="17" t="s">
        <v>40</v>
      </c>
      <c r="F36" s="21">
        <f>Hoja1!D1350</f>
        <v>1829180.4912844729</v>
      </c>
      <c r="G36" s="55"/>
      <c r="H36" s="17" t="s">
        <v>40</v>
      </c>
      <c r="I36" s="21">
        <f>Hoja1!D1458</f>
        <v>1801856.9551588946</v>
      </c>
    </row>
    <row r="37" spans="1:11" x14ac:dyDescent="0.25">
      <c r="A37" s="55"/>
      <c r="B37" s="17" t="s">
        <v>41</v>
      </c>
      <c r="C37" s="21">
        <f>Hoja1!E1242</f>
        <v>1160958.4486939397</v>
      </c>
      <c r="D37" s="55"/>
      <c r="E37" s="17" t="s">
        <v>41</v>
      </c>
      <c r="F37" s="21">
        <f>Hoja1!E1350</f>
        <v>1900745.8742912631</v>
      </c>
      <c r="G37" s="55"/>
      <c r="H37" s="17" t="s">
        <v>41</v>
      </c>
      <c r="I37" s="21">
        <f>Hoja1!E1458</f>
        <v>1885233.4877469223</v>
      </c>
    </row>
    <row r="38" spans="1:11" x14ac:dyDescent="0.25">
      <c r="A38" s="55"/>
      <c r="B38" s="17" t="s">
        <v>42</v>
      </c>
      <c r="C38" s="21">
        <f>Hoja1!F1242</f>
        <v>1189087.1413359353</v>
      </c>
      <c r="D38" s="55"/>
      <c r="E38" s="17" t="s">
        <v>42</v>
      </c>
      <c r="F38" s="21">
        <f>Hoja1!F1350</f>
        <v>1952245.7571770919</v>
      </c>
      <c r="G38" s="55"/>
      <c r="H38" s="17" t="s">
        <v>42</v>
      </c>
      <c r="I38" s="21">
        <f>Hoja1!F1458</f>
        <v>1951411.0202312691</v>
      </c>
    </row>
    <row r="39" spans="1:11" x14ac:dyDescent="0.25">
      <c r="A39" s="55"/>
      <c r="B39" s="17" t="s">
        <v>43</v>
      </c>
      <c r="C39" s="21">
        <f>Hoja1!G1242</f>
        <v>1246128.7338428902</v>
      </c>
      <c r="D39" s="55"/>
      <c r="E39" s="17" t="s">
        <v>43</v>
      </c>
      <c r="F39" s="21">
        <f>Hoja1!G1350</f>
        <v>2044223.6998738656</v>
      </c>
      <c r="G39" s="55"/>
      <c r="H39" s="17" t="s">
        <v>43</v>
      </c>
      <c r="I39" s="21">
        <f>Hoja1!G1458</f>
        <v>2052284.0325535685</v>
      </c>
    </row>
    <row r="40" spans="1:11" x14ac:dyDescent="0.25">
      <c r="A40" s="55"/>
      <c r="B40" s="17" t="s">
        <v>44</v>
      </c>
      <c r="C40" s="21">
        <f>Hoja1!H1242</f>
        <v>1303170.3263498456</v>
      </c>
      <c r="D40" s="55"/>
      <c r="E40" s="17" t="s">
        <v>44</v>
      </c>
      <c r="F40" s="21">
        <f>Hoja1!H1350</f>
        <v>2136201.642570639</v>
      </c>
      <c r="G40" s="55"/>
      <c r="H40" s="17" t="s">
        <v>44</v>
      </c>
      <c r="I40" s="21">
        <f>Hoja1!H1458</f>
        <v>2153157.0448758677</v>
      </c>
    </row>
    <row r="41" spans="1:11" x14ac:dyDescent="0.25">
      <c r="A41" s="55"/>
      <c r="B41" s="17" t="s">
        <v>45</v>
      </c>
      <c r="C41" s="21">
        <f>Hoja1!I1242</f>
        <v>1360211.9188568008</v>
      </c>
      <c r="D41" s="55"/>
      <c r="E41" s="17" t="s">
        <v>45</v>
      </c>
      <c r="F41" s="21">
        <f>Hoja1!I1350</f>
        <v>2228179.5852674125</v>
      </c>
      <c r="G41" s="55"/>
      <c r="H41" s="17" t="s">
        <v>45</v>
      </c>
      <c r="I41" s="21">
        <f>Hoja1!I1458</f>
        <v>2254030.0571981673</v>
      </c>
    </row>
    <row r="42" spans="1:11" x14ac:dyDescent="0.25">
      <c r="A42" s="55"/>
      <c r="B42" s="17" t="s">
        <v>46</v>
      </c>
      <c r="C42" s="21">
        <f>Hoja1!J1242</f>
        <v>1474295.1038707113</v>
      </c>
      <c r="D42" s="55"/>
      <c r="E42" s="17" t="s">
        <v>46</v>
      </c>
      <c r="F42" s="21">
        <f>Hoja1!J1350</f>
        <v>2412135.4706609594</v>
      </c>
      <c r="G42" s="55"/>
      <c r="H42" s="17" t="s">
        <v>46</v>
      </c>
      <c r="I42" s="21">
        <f>Hoja1!J1458</f>
        <v>2455776.0818427661</v>
      </c>
    </row>
    <row r="43" spans="1:11" x14ac:dyDescent="0.25">
      <c r="A43" s="55"/>
      <c r="B43" s="17" t="s">
        <v>47</v>
      </c>
      <c r="C43" s="21">
        <f>Hoja1!K1242</f>
        <v>1531336.6963776664</v>
      </c>
      <c r="D43" s="55"/>
      <c r="E43" s="17" t="s">
        <v>47</v>
      </c>
      <c r="F43" s="21">
        <f>Hoja1!K1350</f>
        <v>2504113.4133577328</v>
      </c>
      <c r="G43" s="55"/>
      <c r="H43" s="17" t="s">
        <v>47</v>
      </c>
      <c r="I43" s="21">
        <f>Hoja1!K1458</f>
        <v>2556649.0941650653</v>
      </c>
    </row>
    <row r="44" spans="1:11" ht="15.75" thickBot="1" x14ac:dyDescent="0.3">
      <c r="A44" s="56"/>
      <c r="B44" s="22" t="s">
        <v>48</v>
      </c>
      <c r="C44" s="23">
        <f>Hoja1!L1242</f>
        <v>1645419.8813915774</v>
      </c>
      <c r="D44" s="56"/>
      <c r="E44" s="22" t="s">
        <v>48</v>
      </c>
      <c r="F44" s="23">
        <f>Hoja1!L1350</f>
        <v>2688069.2987512797</v>
      </c>
      <c r="G44" s="56"/>
      <c r="H44" s="22" t="s">
        <v>48</v>
      </c>
      <c r="I44" s="23">
        <f>Hoja1!L1458</f>
        <v>2758395.1188096646</v>
      </c>
    </row>
    <row r="45" spans="1:11" ht="15.75" thickBot="1" x14ac:dyDescent="0.3">
      <c r="A45" s="54" t="s">
        <v>76</v>
      </c>
      <c r="B45" s="54"/>
      <c r="C45" s="54"/>
      <c r="D45" s="54"/>
      <c r="E45" s="54"/>
      <c r="F45" s="54"/>
      <c r="G45" s="54"/>
      <c r="H45" s="54"/>
      <c r="I45" s="54"/>
    </row>
    <row r="46" spans="1:11" x14ac:dyDescent="0.25">
      <c r="A46" s="18"/>
      <c r="B46" s="19" t="s">
        <v>2</v>
      </c>
      <c r="C46" s="20"/>
      <c r="D46" s="18"/>
      <c r="E46" s="19" t="s">
        <v>2</v>
      </c>
      <c r="F46" s="20"/>
      <c r="G46" s="18"/>
      <c r="H46" s="19" t="s">
        <v>2</v>
      </c>
      <c r="I46" s="20"/>
    </row>
    <row r="47" spans="1:11" x14ac:dyDescent="0.25">
      <c r="A47" s="55" t="s">
        <v>77</v>
      </c>
      <c r="B47" s="17"/>
      <c r="C47" s="21"/>
      <c r="D47" s="55" t="s">
        <v>78</v>
      </c>
      <c r="E47" s="17" t="s">
        <v>39</v>
      </c>
      <c r="F47" s="21">
        <f>Hoja1!C1026</f>
        <v>796505.75521122094</v>
      </c>
      <c r="G47" s="55" t="s">
        <v>79</v>
      </c>
      <c r="H47" s="17" t="s">
        <v>39</v>
      </c>
      <c r="I47" s="21">
        <f>Hoja1!C1134</f>
        <v>2257515.7270883834</v>
      </c>
    </row>
    <row r="48" spans="1:11" x14ac:dyDescent="0.25">
      <c r="A48" s="55"/>
      <c r="B48" s="17"/>
      <c r="C48" s="21"/>
      <c r="D48" s="55"/>
      <c r="E48" s="17" t="s">
        <v>40</v>
      </c>
      <c r="F48" s="21">
        <f>Hoja1!D1026</f>
        <v>801861.72847976908</v>
      </c>
      <c r="G48" s="55"/>
      <c r="H48" s="17" t="s">
        <v>40</v>
      </c>
      <c r="I48" s="21">
        <f>Hoja1!D1134</f>
        <v>2273583.6341835512</v>
      </c>
    </row>
    <row r="49" spans="1:9" x14ac:dyDescent="0.25">
      <c r="A49" s="55"/>
      <c r="B49" s="17"/>
      <c r="C49" s="21"/>
      <c r="D49" s="55"/>
      <c r="E49" s="17" t="s">
        <v>41</v>
      </c>
      <c r="F49" s="21">
        <f>Hoja1!E1026</f>
        <v>830950.51236335747</v>
      </c>
      <c r="G49" s="55"/>
      <c r="H49" s="17" t="s">
        <v>41</v>
      </c>
      <c r="I49" s="21">
        <f>Hoja1!E1134</f>
        <v>2360849.9731238387</v>
      </c>
    </row>
    <row r="50" spans="1:9" x14ac:dyDescent="0.25">
      <c r="A50" s="55"/>
      <c r="B50" s="17" t="s">
        <v>42</v>
      </c>
      <c r="C50" s="21">
        <f>Hoja1!F1566</f>
        <v>2819715.4155454757</v>
      </c>
      <c r="D50" s="55"/>
      <c r="E50" s="17" t="s">
        <v>42</v>
      </c>
      <c r="F50" s="21">
        <f>Hoja1!F1026</f>
        <v>850484.29618934565</v>
      </c>
      <c r="G50" s="55"/>
      <c r="H50" s="17" t="s">
        <v>42</v>
      </c>
      <c r="I50" s="21">
        <f>Hoja1!F1134</f>
        <v>2419451.3118913271</v>
      </c>
    </row>
    <row r="51" spans="1:9" x14ac:dyDescent="0.25">
      <c r="A51" s="55"/>
      <c r="B51" s="17" t="s">
        <v>43</v>
      </c>
      <c r="C51" s="21">
        <f>Hoja1!G1566</f>
        <v>2961709.8239089483</v>
      </c>
      <c r="D51" s="55"/>
      <c r="E51" s="17" t="s">
        <v>43</v>
      </c>
      <c r="F51" s="21">
        <f>Hoja1!G1026</f>
        <v>889293.34659197414</v>
      </c>
      <c r="G51" s="55"/>
      <c r="H51" s="17" t="s">
        <v>43</v>
      </c>
      <c r="I51" s="21">
        <f>Hoja1!G1134</f>
        <v>2535878.4503887352</v>
      </c>
    </row>
    <row r="52" spans="1:9" x14ac:dyDescent="0.25">
      <c r="A52" s="55"/>
      <c r="B52" s="17" t="s">
        <v>44</v>
      </c>
      <c r="C52" s="21">
        <f>Hoja1!H1566</f>
        <v>3103704.2322724219</v>
      </c>
      <c r="D52" s="55"/>
      <c r="E52" s="17" t="s">
        <v>44</v>
      </c>
      <c r="F52" s="21">
        <f>Hoja1!H1026</f>
        <v>928102.3969946024</v>
      </c>
      <c r="G52" s="55"/>
      <c r="H52" s="17" t="s">
        <v>44</v>
      </c>
      <c r="I52" s="21">
        <f>Hoja1!H1134</f>
        <v>2652305.5888861427</v>
      </c>
    </row>
    <row r="53" spans="1:9" x14ac:dyDescent="0.25">
      <c r="A53" s="55"/>
      <c r="B53" s="17" t="s">
        <v>45</v>
      </c>
      <c r="C53" s="21">
        <f>Hoja1!I1566</f>
        <v>3245698.6406358965</v>
      </c>
      <c r="D53" s="55"/>
      <c r="E53" s="17" t="s">
        <v>45</v>
      </c>
      <c r="F53" s="21">
        <f>Hoja1!I1026</f>
        <v>966911.44739723031</v>
      </c>
      <c r="G53" s="55"/>
      <c r="H53" s="17" t="s">
        <v>45</v>
      </c>
      <c r="I53" s="21">
        <f>Hoja1!I1134</f>
        <v>2768732.7273835507</v>
      </c>
    </row>
    <row r="54" spans="1:9" x14ac:dyDescent="0.25">
      <c r="A54" s="55"/>
      <c r="B54" s="17" t="s">
        <v>46</v>
      </c>
      <c r="C54" s="21">
        <f>Hoja1!J1566</f>
        <v>3529687.4573628437</v>
      </c>
      <c r="D54" s="55"/>
      <c r="E54" s="17" t="s">
        <v>46</v>
      </c>
      <c r="F54" s="21">
        <f>Hoja1!J1026</f>
        <v>1044529.5482024869</v>
      </c>
      <c r="G54" s="55"/>
      <c r="H54" s="17" t="s">
        <v>46</v>
      </c>
      <c r="I54" s="21">
        <f>Hoja1!J1134</f>
        <v>3001587.0043783663</v>
      </c>
    </row>
    <row r="55" spans="1:9" x14ac:dyDescent="0.25">
      <c r="A55" s="55"/>
      <c r="B55" s="17" t="s">
        <v>47</v>
      </c>
      <c r="C55" s="21">
        <f>Hoja1!K1566</f>
        <v>3671681.8657263173</v>
      </c>
      <c r="D55" s="55"/>
      <c r="E55" s="17" t="s">
        <v>47</v>
      </c>
      <c r="F55" s="21">
        <f>Hoja1!K1026</f>
        <v>1083338.5986051154</v>
      </c>
      <c r="G55" s="55"/>
      <c r="H55" s="17" t="s">
        <v>47</v>
      </c>
      <c r="I55" s="21">
        <f>Hoja1!K1134</f>
        <v>3118014.1428757738</v>
      </c>
    </row>
    <row r="56" spans="1:9" ht="15.75" thickBot="1" x14ac:dyDescent="0.3">
      <c r="A56" s="56"/>
      <c r="B56" s="22" t="s">
        <v>48</v>
      </c>
      <c r="C56" s="23">
        <f>Hoja1!L1566</f>
        <v>3955670.682453264</v>
      </c>
      <c r="D56" s="56"/>
      <c r="E56" s="22" t="s">
        <v>48</v>
      </c>
      <c r="F56" s="23">
        <f>Hoja1!L1026</f>
        <v>1160956.6994103715</v>
      </c>
      <c r="G56" s="56"/>
      <c r="H56" s="22" t="s">
        <v>48</v>
      </c>
      <c r="I56" s="23">
        <f>Hoja1!L1134</f>
        <v>3350868.4198705908</v>
      </c>
    </row>
  </sheetData>
  <mergeCells count="19">
    <mergeCell ref="A45:I45"/>
    <mergeCell ref="A47:A56"/>
    <mergeCell ref="D47:D56"/>
    <mergeCell ref="G47:G56"/>
    <mergeCell ref="A22:I22"/>
    <mergeCell ref="A24:A33"/>
    <mergeCell ref="D24:D33"/>
    <mergeCell ref="G24:G33"/>
    <mergeCell ref="A35:A44"/>
    <mergeCell ref="D35:D44"/>
    <mergeCell ref="G35:G44"/>
    <mergeCell ref="A1:I1"/>
    <mergeCell ref="A2:I2"/>
    <mergeCell ref="A4:A13"/>
    <mergeCell ref="D4:D13"/>
    <mergeCell ref="G4:G13"/>
    <mergeCell ref="A15:A21"/>
    <mergeCell ref="D15:D21"/>
    <mergeCell ref="G15:G21"/>
  </mergeCells>
  <pageMargins left="7.0000000000000007E-2" right="0.03" top="0.75" bottom="0.7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C4F5-871A-487D-86FE-25A9CDF59EE5}">
  <dimension ref="A1:K56"/>
  <sheetViews>
    <sheetView workbookViewId="0">
      <selection activeCell="I57" sqref="I57"/>
    </sheetView>
  </sheetViews>
  <sheetFormatPr baseColWidth="10" defaultRowHeight="15" x14ac:dyDescent="0.25"/>
  <cols>
    <col min="3" max="3" width="11.7109375" bestFit="1" customWidth="1"/>
    <col min="6" max="6" width="11.7109375" bestFit="1" customWidth="1"/>
    <col min="9" max="9" width="11.7109375" bestFit="1" customWidth="1"/>
    <col min="11" max="11" width="11.7109375" bestFit="1" customWidth="1"/>
  </cols>
  <sheetData>
    <row r="1" spans="1:9" ht="15.75" x14ac:dyDescent="0.25">
      <c r="A1" s="60" t="s">
        <v>55</v>
      </c>
      <c r="B1" s="60"/>
      <c r="C1" s="60"/>
      <c r="D1" s="60"/>
      <c r="E1" s="60"/>
      <c r="F1" s="60"/>
      <c r="G1" s="60"/>
      <c r="H1" s="60"/>
      <c r="I1" s="60"/>
    </row>
    <row r="2" spans="1:9" ht="15.75" thickBot="1" x14ac:dyDescent="0.3">
      <c r="A2" s="54" t="s">
        <v>38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18"/>
      <c r="B3" s="19" t="s">
        <v>2</v>
      </c>
      <c r="C3" s="20"/>
      <c r="D3" s="18"/>
      <c r="E3" s="19" t="s">
        <v>2</v>
      </c>
      <c r="F3" s="20"/>
      <c r="G3" s="18"/>
      <c r="H3" s="19" t="s">
        <v>2</v>
      </c>
      <c r="I3" s="20"/>
    </row>
    <row r="4" spans="1:9" x14ac:dyDescent="0.25">
      <c r="A4" s="55" t="s">
        <v>49</v>
      </c>
      <c r="B4" s="17" t="s">
        <v>39</v>
      </c>
      <c r="C4" s="21">
        <f>Hoja1!C81</f>
        <v>1234760.6555285379</v>
      </c>
      <c r="D4" s="55" t="s">
        <v>50</v>
      </c>
      <c r="E4" s="17" t="s">
        <v>39</v>
      </c>
      <c r="F4" s="21">
        <f>Hoja1!C189</f>
        <v>1250720.3613242132</v>
      </c>
      <c r="G4" s="55" t="s">
        <v>51</v>
      </c>
      <c r="H4" s="17" t="s">
        <v>39</v>
      </c>
      <c r="I4" s="21">
        <f>Hoja1!C297</f>
        <v>1279595.6393955497</v>
      </c>
    </row>
    <row r="5" spans="1:9" x14ac:dyDescent="0.25">
      <c r="A5" s="55"/>
      <c r="B5" s="17" t="s">
        <v>40</v>
      </c>
      <c r="C5" s="21">
        <f>Hoja1!D81</f>
        <v>1243530.7145804795</v>
      </c>
      <c r="D5" s="55"/>
      <c r="E5" s="17" t="s">
        <v>40</v>
      </c>
      <c r="F5" s="21">
        <f>Hoja1!D189</f>
        <v>1260487.9019883843</v>
      </c>
      <c r="G5" s="55"/>
      <c r="H5" s="17" t="s">
        <v>40</v>
      </c>
      <c r="I5" s="21">
        <f>Hoja1!D297</f>
        <v>1291167.88493918</v>
      </c>
    </row>
    <row r="6" spans="1:9" x14ac:dyDescent="0.25">
      <c r="A6" s="55"/>
      <c r="B6" s="17" t="s">
        <v>41</v>
      </c>
      <c r="C6" s="21">
        <f>Hoja1!E81</f>
        <v>1287899.9895549815</v>
      </c>
      <c r="D6" s="55"/>
      <c r="E6" s="17" t="s">
        <v>41</v>
      </c>
      <c r="F6" s="21">
        <f>Hoja1!E189</f>
        <v>1305854.6585751157</v>
      </c>
      <c r="G6" s="55"/>
      <c r="H6" s="17" t="s">
        <v>41</v>
      </c>
      <c r="I6" s="21">
        <f>Hoja1!E297</f>
        <v>1338339.3464053697</v>
      </c>
    </row>
    <row r="7" spans="1:9" x14ac:dyDescent="0.25">
      <c r="A7" s="55"/>
      <c r="B7" s="17" t="s">
        <v>42</v>
      </c>
      <c r="C7" s="21">
        <f>Hoja1!F81</f>
        <v>1317936.7644430832</v>
      </c>
      <c r="D7" s="55"/>
      <c r="E7" s="17" t="s">
        <v>42</v>
      </c>
      <c r="F7" s="21">
        <f>Hoja1!F189</f>
        <v>1336888.9150754467</v>
      </c>
      <c r="G7" s="55"/>
      <c r="H7" s="17" t="s">
        <v>42</v>
      </c>
      <c r="I7" s="21">
        <f>Hoja1!F297</f>
        <v>1371178.3077851594</v>
      </c>
    </row>
    <row r="8" spans="1:9" x14ac:dyDescent="0.25">
      <c r="A8" s="55"/>
      <c r="B8" s="17" t="s">
        <v>43</v>
      </c>
      <c r="C8" s="21">
        <f>Hoja1!G81</f>
        <v>1376886.4391961445</v>
      </c>
      <c r="D8" s="55"/>
      <c r="E8" s="17" t="s">
        <v>43</v>
      </c>
      <c r="F8" s="21">
        <f>Hoja1!G189</f>
        <v>1396836.0714407382</v>
      </c>
      <c r="G8" s="55"/>
      <c r="H8" s="17" t="s">
        <v>43</v>
      </c>
      <c r="I8" s="21">
        <f>Hoja1!G297</f>
        <v>1432930.1690299092</v>
      </c>
    </row>
    <row r="9" spans="1:9" x14ac:dyDescent="0.25">
      <c r="A9" s="55"/>
      <c r="B9" s="17" t="s">
        <v>44</v>
      </c>
      <c r="C9" s="21">
        <f>Hoja1!H81</f>
        <v>1435836.1139492064</v>
      </c>
      <c r="D9" s="55"/>
      <c r="E9" s="17" t="s">
        <v>44</v>
      </c>
      <c r="F9" s="21">
        <f>Hoja1!H189</f>
        <v>1456783.2278060294</v>
      </c>
      <c r="G9" s="55"/>
      <c r="H9" s="17" t="s">
        <v>44</v>
      </c>
      <c r="I9" s="21">
        <f>Hoja1!H297</f>
        <v>1494682.0302746589</v>
      </c>
    </row>
    <row r="10" spans="1:9" x14ac:dyDescent="0.25">
      <c r="A10" s="55"/>
      <c r="B10" s="17" t="s">
        <v>45</v>
      </c>
      <c r="C10" s="21">
        <f>Hoja1!I81</f>
        <v>1494785.7887022677</v>
      </c>
      <c r="D10" s="55"/>
      <c r="E10" s="17" t="s">
        <v>45</v>
      </c>
      <c r="F10" s="21">
        <f>Hoja1!I189</f>
        <v>1516730.3841713211</v>
      </c>
      <c r="G10" s="55"/>
      <c r="H10" s="17" t="s">
        <v>45</v>
      </c>
      <c r="I10" s="21">
        <f>Hoja1!I297</f>
        <v>1556433.8915194091</v>
      </c>
    </row>
    <row r="11" spans="1:9" x14ac:dyDescent="0.25">
      <c r="A11" s="55"/>
      <c r="B11" s="17" t="s">
        <v>46</v>
      </c>
      <c r="C11" s="21">
        <f>Hoja1!J81</f>
        <v>1612685.1382083914</v>
      </c>
      <c r="D11" s="55"/>
      <c r="E11" s="17" t="s">
        <v>46</v>
      </c>
      <c r="F11" s="21">
        <f>Hoja1!J189</f>
        <v>1636624.696901904</v>
      </c>
      <c r="G11" s="55"/>
      <c r="H11" s="17" t="s">
        <v>46</v>
      </c>
      <c r="I11" s="21">
        <f>Hoja1!J297</f>
        <v>1679937.6140089091</v>
      </c>
    </row>
    <row r="12" spans="1:9" x14ac:dyDescent="0.25">
      <c r="A12" s="55"/>
      <c r="B12" s="17" t="s">
        <v>47</v>
      </c>
      <c r="C12" s="21">
        <f>Hoja1!K81</f>
        <v>1671634.8129614533</v>
      </c>
      <c r="D12" s="55"/>
      <c r="E12" s="17" t="s">
        <v>47</v>
      </c>
      <c r="F12" s="21">
        <f>Hoja1!K189</f>
        <v>1696571.8532671952</v>
      </c>
      <c r="G12" s="55"/>
      <c r="H12" s="17" t="s">
        <v>47</v>
      </c>
      <c r="I12" s="21">
        <f>Hoja1!K297</f>
        <v>1741689.4752536591</v>
      </c>
    </row>
    <row r="13" spans="1:9" ht="15.75" thickBot="1" x14ac:dyDescent="0.3">
      <c r="A13" s="56"/>
      <c r="B13" s="22" t="s">
        <v>48</v>
      </c>
      <c r="C13" s="23">
        <f>Hoja1!L81</f>
        <v>1789534.1624675761</v>
      </c>
      <c r="D13" s="56"/>
      <c r="E13" s="22" t="s">
        <v>48</v>
      </c>
      <c r="F13" s="23">
        <f>Hoja1!L189</f>
        <v>1816466.1659977776</v>
      </c>
      <c r="G13" s="56"/>
      <c r="H13" s="22" t="s">
        <v>48</v>
      </c>
      <c r="I13" s="23">
        <f>Hoja1!L297</f>
        <v>1865193.1977431583</v>
      </c>
    </row>
    <row r="14" spans="1:9" x14ac:dyDescent="0.25">
      <c r="A14" s="18"/>
      <c r="B14" s="19" t="s">
        <v>2</v>
      </c>
      <c r="C14" s="20"/>
      <c r="D14" s="18"/>
      <c r="E14" s="19" t="s">
        <v>2</v>
      </c>
      <c r="F14" s="20"/>
      <c r="G14" s="18"/>
      <c r="H14" s="19" t="s">
        <v>2</v>
      </c>
      <c r="I14" s="20"/>
    </row>
    <row r="15" spans="1:9" x14ac:dyDescent="0.25">
      <c r="A15" s="57" t="s">
        <v>61</v>
      </c>
      <c r="B15" s="17" t="s">
        <v>42</v>
      </c>
      <c r="C15" s="21">
        <f>Hoja1!F405</f>
        <v>2854916.875234691</v>
      </c>
      <c r="D15" s="57" t="s">
        <v>62</v>
      </c>
      <c r="E15" s="17" t="s">
        <v>42</v>
      </c>
      <c r="F15" s="21">
        <f>Hoja1!F513</f>
        <v>2752027.8016803795</v>
      </c>
      <c r="G15" s="55" t="s">
        <v>88</v>
      </c>
      <c r="H15" s="17" t="s">
        <v>42</v>
      </c>
      <c r="I15" s="21">
        <f>Hoja1!F621</f>
        <v>2868011.3416767498</v>
      </c>
    </row>
    <row r="16" spans="1:9" x14ac:dyDescent="0.25">
      <c r="A16" s="58"/>
      <c r="B16" s="17" t="s">
        <v>43</v>
      </c>
      <c r="C16" s="21">
        <f>Hoja1!G405</f>
        <v>2985626.6542452546</v>
      </c>
      <c r="D16" s="58"/>
      <c r="E16" s="17" t="s">
        <v>43</v>
      </c>
      <c r="F16" s="21">
        <f>Hoja1!G513</f>
        <v>2877322.3662933484</v>
      </c>
      <c r="G16" s="55"/>
      <c r="H16" s="17" t="s">
        <v>43</v>
      </c>
      <c r="I16" s="21">
        <f>Hoja1!G621</f>
        <v>2999410.3031316325</v>
      </c>
    </row>
    <row r="17" spans="1:9" x14ac:dyDescent="0.25">
      <c r="A17" s="58"/>
      <c r="B17" s="17" t="s">
        <v>44</v>
      </c>
      <c r="C17" s="21">
        <f>Hoja1!H405</f>
        <v>3116336.4332558187</v>
      </c>
      <c r="D17" s="58"/>
      <c r="E17" s="17" t="s">
        <v>44</v>
      </c>
      <c r="F17" s="21">
        <f>Hoja1!H513</f>
        <v>3002616.9309063172</v>
      </c>
      <c r="G17" s="55"/>
      <c r="H17" s="17" t="s">
        <v>44</v>
      </c>
      <c r="I17" s="21">
        <f>Hoja1!H621</f>
        <v>3130809.2645865157</v>
      </c>
    </row>
    <row r="18" spans="1:9" x14ac:dyDescent="0.25">
      <c r="A18" s="58"/>
      <c r="B18" s="17" t="s">
        <v>45</v>
      </c>
      <c r="C18" s="21">
        <f>Hoja1!I405</f>
        <v>3247046.2122663837</v>
      </c>
      <c r="D18" s="58"/>
      <c r="E18" s="17" t="s">
        <v>45</v>
      </c>
      <c r="F18" s="21">
        <f>Hoja1!I513</f>
        <v>3127911.4955192856</v>
      </c>
      <c r="G18" s="55"/>
      <c r="H18" s="17" t="s">
        <v>45</v>
      </c>
      <c r="I18" s="21">
        <f>Hoja1!I621</f>
        <v>3262208.2260413999</v>
      </c>
    </row>
    <row r="19" spans="1:9" x14ac:dyDescent="0.25">
      <c r="A19" s="58"/>
      <c r="B19" s="17" t="s">
        <v>46</v>
      </c>
      <c r="C19" s="21">
        <f>Hoja1!J405</f>
        <v>3508465.7702875128</v>
      </c>
      <c r="D19" s="58"/>
      <c r="E19" s="17" t="s">
        <v>46</v>
      </c>
      <c r="F19" s="21">
        <f>Hoja1!J513</f>
        <v>3378500.6247452246</v>
      </c>
      <c r="G19" s="55"/>
      <c r="H19" s="17" t="s">
        <v>46</v>
      </c>
      <c r="I19" s="21">
        <f>Hoja1!J621</f>
        <v>3525006.1489511663</v>
      </c>
    </row>
    <row r="20" spans="1:9" x14ac:dyDescent="0.25">
      <c r="A20" s="58"/>
      <c r="B20" s="17" t="s">
        <v>47</v>
      </c>
      <c r="C20" s="21">
        <f>Hoja1!K405</f>
        <v>3639175.5492980755</v>
      </c>
      <c r="D20" s="58"/>
      <c r="E20" s="17" t="s">
        <v>47</v>
      </c>
      <c r="F20" s="21">
        <f>Hoja1!K513</f>
        <v>3503795.1893581939</v>
      </c>
      <c r="G20" s="55"/>
      <c r="H20" s="17" t="s">
        <v>47</v>
      </c>
      <c r="I20" s="21">
        <f>Hoja1!K621</f>
        <v>3656405.1104060495</v>
      </c>
    </row>
    <row r="21" spans="1:9" ht="15.75" thickBot="1" x14ac:dyDescent="0.3">
      <c r="A21" s="59"/>
      <c r="B21" s="22" t="s">
        <v>48</v>
      </c>
      <c r="C21" s="23">
        <f>Hoja1!L405</f>
        <v>3900595.1073192046</v>
      </c>
      <c r="D21" s="59"/>
      <c r="E21" s="22" t="s">
        <v>48</v>
      </c>
      <c r="F21" s="23">
        <f>Hoja1!L513</f>
        <v>3754384.3185841311</v>
      </c>
      <c r="G21" s="56"/>
      <c r="H21" s="22" t="s">
        <v>48</v>
      </c>
      <c r="I21" s="23">
        <f>Hoja1!L621</f>
        <v>3919203.033315816</v>
      </c>
    </row>
    <row r="22" spans="1:9" ht="15.75" thickBot="1" x14ac:dyDescent="0.3">
      <c r="A22" s="54" t="s">
        <v>69</v>
      </c>
      <c r="B22" s="54"/>
      <c r="C22" s="54"/>
      <c r="D22" s="54"/>
      <c r="E22" s="54"/>
      <c r="F22" s="54"/>
      <c r="G22" s="54"/>
      <c r="H22" s="54"/>
      <c r="I22" s="54"/>
    </row>
    <row r="23" spans="1:9" x14ac:dyDescent="0.25">
      <c r="A23" s="18"/>
      <c r="B23" s="19" t="s">
        <v>2</v>
      </c>
      <c r="C23" s="20"/>
      <c r="D23" s="18"/>
      <c r="E23" s="19" t="s">
        <v>2</v>
      </c>
      <c r="F23" s="20"/>
      <c r="G23" s="18"/>
      <c r="H23" s="19" t="s">
        <v>2</v>
      </c>
      <c r="I23" s="20"/>
    </row>
    <row r="24" spans="1:9" x14ac:dyDescent="0.25">
      <c r="A24" s="55" t="s">
        <v>73</v>
      </c>
      <c r="B24" s="17" t="s">
        <v>39</v>
      </c>
      <c r="C24" s="21">
        <f>Hoja1!C729</f>
        <v>1165408.372791287</v>
      </c>
      <c r="D24" s="55" t="s">
        <v>70</v>
      </c>
      <c r="E24" s="17" t="s">
        <v>39</v>
      </c>
      <c r="F24" s="21">
        <f>Hoja1!C837</f>
        <v>794185.72217001556</v>
      </c>
      <c r="G24" s="55" t="s">
        <v>71</v>
      </c>
      <c r="H24" s="17" t="s">
        <v>39</v>
      </c>
      <c r="I24" s="21">
        <f>Hoja1!C945</f>
        <v>2331472.3350919345</v>
      </c>
    </row>
    <row r="25" spans="1:9" x14ac:dyDescent="0.25">
      <c r="A25" s="55"/>
      <c r="B25" s="17" t="s">
        <v>40</v>
      </c>
      <c r="C25" s="21">
        <f>Hoja1!D729</f>
        <v>1169843.9141721507</v>
      </c>
      <c r="D25" s="55"/>
      <c r="E25" s="17" t="s">
        <v>40</v>
      </c>
      <c r="F25" s="21">
        <f>Hoja1!D837</f>
        <v>797126.62419219525</v>
      </c>
      <c r="G25" s="55"/>
      <c r="H25" s="17" t="s">
        <v>40</v>
      </c>
      <c r="I25" s="21">
        <f>Hoja1!D945</f>
        <v>2340295.0284479973</v>
      </c>
    </row>
    <row r="26" spans="1:9" x14ac:dyDescent="0.25">
      <c r="A26" s="55"/>
      <c r="B26" s="17" t="s">
        <v>41</v>
      </c>
      <c r="C26" s="21">
        <f>Hoja1!E729</f>
        <v>1209878.6714755741</v>
      </c>
      <c r="D26" s="55"/>
      <c r="E26" s="17" t="s">
        <v>41</v>
      </c>
      <c r="F26" s="21">
        <f>Hoja1!E837</f>
        <v>823800.33682941506</v>
      </c>
      <c r="G26" s="55"/>
      <c r="H26" s="17" t="s">
        <v>41</v>
      </c>
      <c r="I26" s="21">
        <f>Hoja1!E945</f>
        <v>2420316.1536491793</v>
      </c>
    </row>
    <row r="27" spans="1:9" x14ac:dyDescent="0.25">
      <c r="A27" s="55"/>
      <c r="B27" s="17" t="s">
        <v>42</v>
      </c>
      <c r="C27" s="21">
        <f>Hoja1!F729</f>
        <v>1235580.9286925974</v>
      </c>
      <c r="D27" s="55"/>
      <c r="E27" s="17" t="s">
        <v>42</v>
      </c>
      <c r="F27" s="21">
        <f>Hoja1!F837</f>
        <v>840919.04940903466</v>
      </c>
      <c r="G27" s="55"/>
      <c r="H27" s="17" t="s">
        <v>42</v>
      </c>
      <c r="I27" s="21">
        <f>Hoja1!F945</f>
        <v>2471672.2786775613</v>
      </c>
    </row>
    <row r="28" spans="1:9" x14ac:dyDescent="0.25">
      <c r="A28" s="55"/>
      <c r="B28" s="17" t="s">
        <v>43</v>
      </c>
      <c r="C28" s="21">
        <f>Hoja1!G729</f>
        <v>1290196.0857745807</v>
      </c>
      <c r="D28" s="55"/>
      <c r="E28" s="17" t="s">
        <v>43</v>
      </c>
      <c r="F28" s="21">
        <f>Hoja1!G837</f>
        <v>877313.02856529411</v>
      </c>
      <c r="G28" s="55"/>
      <c r="H28" s="17" t="s">
        <v>43</v>
      </c>
      <c r="I28" s="21">
        <f>Hoja1!G945</f>
        <v>2580854.2034358629</v>
      </c>
    </row>
    <row r="29" spans="1:9" x14ac:dyDescent="0.25">
      <c r="A29" s="55"/>
      <c r="B29" s="17" t="s">
        <v>44</v>
      </c>
      <c r="C29" s="21">
        <f>Hoja1!H729</f>
        <v>1344811.2428565642</v>
      </c>
      <c r="D29" s="55"/>
      <c r="E29" s="17" t="s">
        <v>44</v>
      </c>
      <c r="F29" s="21">
        <f>Hoja1!H837</f>
        <v>913707.00772155379</v>
      </c>
      <c r="G29" s="55"/>
      <c r="H29" s="17" t="s">
        <v>44</v>
      </c>
      <c r="I29" s="21">
        <f>Hoja1!H945</f>
        <v>2690036.1281941645</v>
      </c>
    </row>
    <row r="30" spans="1:9" x14ac:dyDescent="0.25">
      <c r="A30" s="55"/>
      <c r="B30" s="17" t="s">
        <v>45</v>
      </c>
      <c r="C30" s="21">
        <f>Hoja1!I729</f>
        <v>1399426.3999385475</v>
      </c>
      <c r="D30" s="55"/>
      <c r="E30" s="17" t="s">
        <v>45</v>
      </c>
      <c r="F30" s="21">
        <f>Hoja1!I837</f>
        <v>950100.98687781347</v>
      </c>
      <c r="G30" s="55"/>
      <c r="H30" s="17" t="s">
        <v>45</v>
      </c>
      <c r="I30" s="21">
        <f>Hoja1!I945</f>
        <v>2799218.0529524665</v>
      </c>
    </row>
    <row r="31" spans="1:9" x14ac:dyDescent="0.25">
      <c r="A31" s="55"/>
      <c r="B31" s="17" t="s">
        <v>46</v>
      </c>
      <c r="C31" s="21">
        <f>Hoja1!J729</f>
        <v>1508656.7141025146</v>
      </c>
      <c r="D31" s="55"/>
      <c r="E31" s="17" t="s">
        <v>46</v>
      </c>
      <c r="F31" s="21">
        <f>Hoja1!J837</f>
        <v>1022888.9451903326</v>
      </c>
      <c r="G31" s="55"/>
      <c r="H31" s="17" t="s">
        <v>46</v>
      </c>
      <c r="I31" s="21">
        <f>Hoja1!J945</f>
        <v>3017581.9024690697</v>
      </c>
    </row>
    <row r="32" spans="1:9" x14ac:dyDescent="0.25">
      <c r="A32" s="55"/>
      <c r="B32" s="17" t="s">
        <v>47</v>
      </c>
      <c r="C32" s="21">
        <f>Hoja1!K729</f>
        <v>1563271.8711844981</v>
      </c>
      <c r="D32" s="55"/>
      <c r="E32" s="17" t="s">
        <v>47</v>
      </c>
      <c r="F32" s="21">
        <f>Hoja1!K837</f>
        <v>1059282.924346592</v>
      </c>
      <c r="G32" s="55"/>
      <c r="H32" s="17" t="s">
        <v>47</v>
      </c>
      <c r="I32" s="21">
        <f>Hoja1!K945</f>
        <v>3126763.8272273717</v>
      </c>
    </row>
    <row r="33" spans="1:11" ht="15.75" thickBot="1" x14ac:dyDescent="0.3">
      <c r="A33" s="56"/>
      <c r="B33" s="22" t="s">
        <v>48</v>
      </c>
      <c r="C33" s="23">
        <f>Hoja1!L729</f>
        <v>1672502.1853484656</v>
      </c>
      <c r="D33" s="56"/>
      <c r="E33" s="22" t="s">
        <v>48</v>
      </c>
      <c r="F33" s="23">
        <f>Hoja1!L837</f>
        <v>1132070.8826591114</v>
      </c>
      <c r="G33" s="56"/>
      <c r="H33" s="22" t="s">
        <v>48</v>
      </c>
      <c r="I33" s="23">
        <f>Hoja1!L945</f>
        <v>3345127.6767439768</v>
      </c>
      <c r="K33" s="14"/>
    </row>
    <row r="34" spans="1:11" x14ac:dyDescent="0.25">
      <c r="A34" s="18"/>
      <c r="B34" s="19" t="s">
        <v>2</v>
      </c>
      <c r="C34" s="20"/>
      <c r="D34" s="18"/>
      <c r="E34" s="19" t="s">
        <v>2</v>
      </c>
      <c r="F34" s="20"/>
      <c r="G34" s="18"/>
      <c r="H34" s="19" t="s">
        <v>2</v>
      </c>
      <c r="I34" s="20"/>
    </row>
    <row r="35" spans="1:11" ht="15" customHeight="1" x14ac:dyDescent="0.25">
      <c r="A35" s="55" t="s">
        <v>72</v>
      </c>
      <c r="B35" s="17" t="s">
        <v>39</v>
      </c>
      <c r="C35" s="21">
        <f>Hoja1!C1269</f>
        <v>1204231.3395908356</v>
      </c>
      <c r="D35" s="55" t="s">
        <v>74</v>
      </c>
      <c r="E35" s="17" t="s">
        <v>39</v>
      </c>
      <c r="F35" s="21">
        <f>Hoja1!C1377</f>
        <v>1961327.9215469169</v>
      </c>
      <c r="G35" s="55" t="s">
        <v>75</v>
      </c>
      <c r="H35" s="17" t="s">
        <v>39</v>
      </c>
      <c r="I35" s="21">
        <f>Hoja1!C1485</f>
        <v>1937160.956823197</v>
      </c>
    </row>
    <row r="36" spans="1:11" x14ac:dyDescent="0.25">
      <c r="A36" s="55"/>
      <c r="B36" s="17" t="s">
        <v>40</v>
      </c>
      <c r="C36" s="21">
        <f>Hoja1!D1269</f>
        <v>1211093.3163966713</v>
      </c>
      <c r="D36" s="55"/>
      <c r="E36" s="17" t="s">
        <v>40</v>
      </c>
      <c r="F36" s="21">
        <f>Hoja1!D1377</f>
        <v>1983054.4022621226</v>
      </c>
      <c r="G36" s="55"/>
      <c r="H36" s="17" t="s">
        <v>40</v>
      </c>
      <c r="I36" s="21">
        <f>Hoja1!D1485</f>
        <v>1977818.4303041529</v>
      </c>
    </row>
    <row r="37" spans="1:11" x14ac:dyDescent="0.25">
      <c r="A37" s="55"/>
      <c r="B37" s="17" t="s">
        <v>41</v>
      </c>
      <c r="C37" s="21">
        <f>Hoja1!E1269</f>
        <v>1253554.5091250667</v>
      </c>
      <c r="D37" s="55"/>
      <c r="E37" s="17" t="s">
        <v>41</v>
      </c>
      <c r="F37" s="21">
        <f>Hoja1!E1377</f>
        <v>2054619.785268913</v>
      </c>
      <c r="G37" s="55"/>
      <c r="H37" s="17" t="s">
        <v>41</v>
      </c>
      <c r="I37" s="21">
        <f>Hoja1!E1485</f>
        <v>2061194.9628921798</v>
      </c>
    </row>
    <row r="38" spans="1:11" x14ac:dyDescent="0.25">
      <c r="A38" s="55"/>
      <c r="B38" s="17" t="s">
        <v>42</v>
      </c>
      <c r="C38" s="21">
        <f>Hoja1!F1269</f>
        <v>1281683.2017670614</v>
      </c>
      <c r="D38" s="55"/>
      <c r="E38" s="17" t="s">
        <v>42</v>
      </c>
      <c r="F38" s="21">
        <f>Hoja1!F1377</f>
        <v>2106119.6681547416</v>
      </c>
      <c r="G38" s="55"/>
      <c r="H38" s="17" t="s">
        <v>42</v>
      </c>
      <c r="I38" s="21">
        <f>Hoja1!F1485</f>
        <v>2127372.4953765268</v>
      </c>
    </row>
    <row r="39" spans="1:11" x14ac:dyDescent="0.25">
      <c r="A39" s="55"/>
      <c r="B39" s="17" t="s">
        <v>43</v>
      </c>
      <c r="C39" s="21">
        <f>Hoja1!G1269</f>
        <v>1338724.7942740165</v>
      </c>
      <c r="D39" s="55"/>
      <c r="E39" s="17" t="s">
        <v>43</v>
      </c>
      <c r="F39" s="21">
        <f>Hoja1!G1377</f>
        <v>2198097.6108515151</v>
      </c>
      <c r="G39" s="55"/>
      <c r="H39" s="17" t="s">
        <v>43</v>
      </c>
      <c r="I39" s="21">
        <f>Hoja1!G1485</f>
        <v>2228245.507698827</v>
      </c>
    </row>
    <row r="40" spans="1:11" x14ac:dyDescent="0.25">
      <c r="A40" s="55"/>
      <c r="B40" s="17" t="s">
        <v>44</v>
      </c>
      <c r="C40" s="21">
        <f>Hoja1!H1269</f>
        <v>1395766.3867809721</v>
      </c>
      <c r="D40" s="55"/>
      <c r="E40" s="17" t="s">
        <v>44</v>
      </c>
      <c r="F40" s="21">
        <f>Hoja1!H1377</f>
        <v>2290075.5535482885</v>
      </c>
      <c r="G40" s="55"/>
      <c r="H40" s="17" t="s">
        <v>44</v>
      </c>
      <c r="I40" s="21">
        <f>Hoja1!H1485</f>
        <v>2329118.5200211257</v>
      </c>
    </row>
    <row r="41" spans="1:11" x14ac:dyDescent="0.25">
      <c r="A41" s="55"/>
      <c r="B41" s="17" t="s">
        <v>45</v>
      </c>
      <c r="C41" s="21">
        <f>Hoja1!I1269</f>
        <v>1452807.979287927</v>
      </c>
      <c r="D41" s="55"/>
      <c r="E41" s="17" t="s">
        <v>45</v>
      </c>
      <c r="F41" s="21">
        <f>Hoja1!I1377</f>
        <v>2382053.496245062</v>
      </c>
      <c r="G41" s="55"/>
      <c r="H41" s="17" t="s">
        <v>45</v>
      </c>
      <c r="I41" s="21">
        <f>Hoja1!I1485</f>
        <v>2429991.5323434258</v>
      </c>
    </row>
    <row r="42" spans="1:11" x14ac:dyDescent="0.25">
      <c r="A42" s="55"/>
      <c r="B42" s="17" t="s">
        <v>46</v>
      </c>
      <c r="C42" s="21">
        <f>Hoja1!J1269</f>
        <v>1566891.1643018378</v>
      </c>
      <c r="D42" s="55"/>
      <c r="E42" s="17" t="s">
        <v>46</v>
      </c>
      <c r="F42" s="21">
        <f>Hoja1!J1377</f>
        <v>2566009.3816386093</v>
      </c>
      <c r="G42" s="55"/>
      <c r="H42" s="17" t="s">
        <v>46</v>
      </c>
      <c r="I42" s="21">
        <f>Hoja1!J1485</f>
        <v>2631737.5569880242</v>
      </c>
    </row>
    <row r="43" spans="1:11" x14ac:dyDescent="0.25">
      <c r="A43" s="55"/>
      <c r="B43" s="17" t="s">
        <v>47</v>
      </c>
      <c r="C43" s="21">
        <f>Hoja1!K1269</f>
        <v>1623932.7568087936</v>
      </c>
      <c r="D43" s="55"/>
      <c r="E43" s="17" t="s">
        <v>47</v>
      </c>
      <c r="F43" s="21">
        <f>Hoja1!K1377</f>
        <v>2657987.3243353828</v>
      </c>
      <c r="G43" s="55"/>
      <c r="H43" s="17" t="s">
        <v>47</v>
      </c>
      <c r="I43" s="21">
        <f>Hoja1!K1485</f>
        <v>2732610.5693103233</v>
      </c>
    </row>
    <row r="44" spans="1:11" ht="15.75" thickBot="1" x14ac:dyDescent="0.3">
      <c r="A44" s="56"/>
      <c r="B44" s="22" t="s">
        <v>48</v>
      </c>
      <c r="C44" s="23">
        <f>Hoja1!L1269</f>
        <v>1738015.9418227044</v>
      </c>
      <c r="D44" s="56"/>
      <c r="E44" s="22" t="s">
        <v>48</v>
      </c>
      <c r="F44" s="23">
        <f>Hoja1!L1377</f>
        <v>2841943.2097289297</v>
      </c>
      <c r="G44" s="56"/>
      <c r="H44" s="22" t="s">
        <v>48</v>
      </c>
      <c r="I44" s="23">
        <f>Hoja1!L1485</f>
        <v>2934356.5939549222</v>
      </c>
    </row>
    <row r="45" spans="1:11" ht="15.75" thickBot="1" x14ac:dyDescent="0.3">
      <c r="A45" s="54" t="s">
        <v>76</v>
      </c>
      <c r="B45" s="54"/>
      <c r="C45" s="54"/>
      <c r="D45" s="54"/>
      <c r="E45" s="54"/>
      <c r="F45" s="54"/>
      <c r="G45" s="54"/>
      <c r="H45" s="54"/>
      <c r="I45" s="54"/>
    </row>
    <row r="46" spans="1:11" x14ac:dyDescent="0.25">
      <c r="A46" s="18"/>
      <c r="B46" s="19" t="s">
        <v>2</v>
      </c>
      <c r="C46" s="20"/>
      <c r="D46" s="18"/>
      <c r="E46" s="19" t="s">
        <v>2</v>
      </c>
      <c r="F46" s="20"/>
      <c r="G46" s="18"/>
      <c r="H46" s="19" t="s">
        <v>2</v>
      </c>
      <c r="I46" s="20"/>
    </row>
    <row r="47" spans="1:11" x14ac:dyDescent="0.25">
      <c r="A47" s="55" t="s">
        <v>77</v>
      </c>
      <c r="B47" s="17"/>
      <c r="C47" s="21"/>
      <c r="D47" s="55" t="s">
        <v>78</v>
      </c>
      <c r="E47" s="17" t="s">
        <v>39</v>
      </c>
      <c r="F47" s="21">
        <f>Hoja1!C1053</f>
        <v>859799.09782097046</v>
      </c>
      <c r="G47" s="55" t="s">
        <v>79</v>
      </c>
      <c r="H47" s="17" t="s">
        <v>39</v>
      </c>
      <c r="I47" s="21">
        <f>Hoja1!C1161</f>
        <v>2447395.7549176309</v>
      </c>
    </row>
    <row r="48" spans="1:11" x14ac:dyDescent="0.25">
      <c r="A48" s="55"/>
      <c r="B48" s="17"/>
      <c r="C48" s="21"/>
      <c r="D48" s="55"/>
      <c r="E48" s="17" t="s">
        <v>40</v>
      </c>
      <c r="F48" s="21">
        <f>Hoja1!D1053</f>
        <v>865155.07108951872</v>
      </c>
      <c r="G48" s="55"/>
      <c r="H48" s="17" t="s">
        <v>40</v>
      </c>
      <c r="I48" s="21">
        <f>Hoja1!D1161</f>
        <v>2463463.6620127992</v>
      </c>
    </row>
    <row r="49" spans="1:9" x14ac:dyDescent="0.25">
      <c r="A49" s="55"/>
      <c r="B49" s="17"/>
      <c r="C49" s="21"/>
      <c r="D49" s="55"/>
      <c r="E49" s="17" t="s">
        <v>41</v>
      </c>
      <c r="F49" s="21">
        <f>Hoja1!E1053</f>
        <v>894243.85497310688</v>
      </c>
      <c r="G49" s="55"/>
      <c r="H49" s="17" t="s">
        <v>41</v>
      </c>
      <c r="I49" s="21">
        <f>Hoja1!E1161</f>
        <v>2550730.0009530871</v>
      </c>
    </row>
    <row r="50" spans="1:9" x14ac:dyDescent="0.25">
      <c r="A50" s="55"/>
      <c r="B50" s="17" t="s">
        <v>42</v>
      </c>
      <c r="C50" s="21">
        <f>Hoja1!F1593</f>
        <v>3069324.832939968</v>
      </c>
      <c r="D50" s="55"/>
      <c r="E50" s="17" t="s">
        <v>42</v>
      </c>
      <c r="F50" s="21">
        <f>Hoja1!F1053</f>
        <v>913777.63879909483</v>
      </c>
      <c r="G50" s="55"/>
      <c r="H50" s="17" t="s">
        <v>42</v>
      </c>
      <c r="I50" s="21">
        <f>Hoja1!F1161</f>
        <v>2609331.3397205751</v>
      </c>
    </row>
    <row r="51" spans="1:9" x14ac:dyDescent="0.25">
      <c r="A51" s="55"/>
      <c r="B51" s="17" t="s">
        <v>43</v>
      </c>
      <c r="C51" s="21">
        <f>Hoja1!G1593</f>
        <v>3211319.241303442</v>
      </c>
      <c r="D51" s="55"/>
      <c r="E51" s="17" t="s">
        <v>43</v>
      </c>
      <c r="F51" s="21">
        <f>Hoja1!G1053</f>
        <v>952586.68920172309</v>
      </c>
      <c r="G51" s="55"/>
      <c r="H51" s="17" t="s">
        <v>43</v>
      </c>
      <c r="I51" s="21">
        <f>Hoja1!G1161</f>
        <v>2725758.4782179832</v>
      </c>
    </row>
    <row r="52" spans="1:9" x14ac:dyDescent="0.25">
      <c r="A52" s="55"/>
      <c r="B52" s="17" t="s">
        <v>44</v>
      </c>
      <c r="C52" s="21">
        <f>Hoja1!H1593</f>
        <v>3353313.6496669156</v>
      </c>
      <c r="D52" s="55"/>
      <c r="E52" s="17" t="s">
        <v>44</v>
      </c>
      <c r="F52" s="21">
        <f>Hoja1!H1053</f>
        <v>991395.73960435158</v>
      </c>
      <c r="G52" s="55"/>
      <c r="H52" s="17" t="s">
        <v>44</v>
      </c>
      <c r="I52" s="21">
        <f>Hoja1!H1161</f>
        <v>2842185.6167153902</v>
      </c>
    </row>
    <row r="53" spans="1:9" x14ac:dyDescent="0.25">
      <c r="A53" s="55"/>
      <c r="B53" s="17" t="s">
        <v>45</v>
      </c>
      <c r="C53" s="21">
        <f>Hoja1!I1593</f>
        <v>3495308.0580303888</v>
      </c>
      <c r="D53" s="55"/>
      <c r="E53" s="17" t="s">
        <v>45</v>
      </c>
      <c r="F53" s="21">
        <f>Hoja1!I1053</f>
        <v>1030204.7900069798</v>
      </c>
      <c r="G53" s="55"/>
      <c r="H53" s="17" t="s">
        <v>45</v>
      </c>
      <c r="I53" s="21">
        <f>Hoja1!I1161</f>
        <v>2958612.7552127987</v>
      </c>
    </row>
    <row r="54" spans="1:9" x14ac:dyDescent="0.25">
      <c r="A54" s="55"/>
      <c r="B54" s="17" t="s">
        <v>46</v>
      </c>
      <c r="C54" s="21">
        <f>Hoja1!J1593</f>
        <v>3779296.8747573365</v>
      </c>
      <c r="D54" s="55"/>
      <c r="E54" s="17" t="s">
        <v>46</v>
      </c>
      <c r="F54" s="21">
        <f>Hoja1!J1053</f>
        <v>1107822.8908122366</v>
      </c>
      <c r="G54" s="55"/>
      <c r="H54" s="17" t="s">
        <v>46</v>
      </c>
      <c r="I54" s="21">
        <f>Hoja1!J1161</f>
        <v>3191467.0322076157</v>
      </c>
    </row>
    <row r="55" spans="1:9" x14ac:dyDescent="0.25">
      <c r="A55" s="55"/>
      <c r="B55" s="17" t="s">
        <v>47</v>
      </c>
      <c r="C55" s="21">
        <f>Hoja1!K1593</f>
        <v>3921291.2831208101</v>
      </c>
      <c r="D55" s="55"/>
      <c r="E55" s="17" t="s">
        <v>47</v>
      </c>
      <c r="F55" s="21">
        <f>Hoja1!K1053</f>
        <v>1146631.9412148644</v>
      </c>
      <c r="G55" s="55"/>
      <c r="H55" s="17" t="s">
        <v>47</v>
      </c>
      <c r="I55" s="21">
        <f>Hoja1!K1161</f>
        <v>3307894.1707050232</v>
      </c>
    </row>
    <row r="56" spans="1:9" ht="15.75" thickBot="1" x14ac:dyDescent="0.3">
      <c r="A56" s="56"/>
      <c r="B56" s="22" t="s">
        <v>48</v>
      </c>
      <c r="C56" s="23">
        <f>Hoja1!L1593</f>
        <v>4205280.0998477563</v>
      </c>
      <c r="D56" s="56"/>
      <c r="E56" s="22" t="s">
        <v>48</v>
      </c>
      <c r="F56" s="23">
        <f>Hoja1!L1053</f>
        <v>1224250.0420201211</v>
      </c>
      <c r="G56" s="56"/>
      <c r="H56" s="22" t="s">
        <v>48</v>
      </c>
      <c r="I56" s="23">
        <f>Hoja1!L1161</f>
        <v>3540748.4476998388</v>
      </c>
    </row>
  </sheetData>
  <mergeCells count="19">
    <mergeCell ref="A45:I45"/>
    <mergeCell ref="A47:A56"/>
    <mergeCell ref="D47:D56"/>
    <mergeCell ref="G47:G56"/>
    <mergeCell ref="A22:I22"/>
    <mergeCell ref="A24:A33"/>
    <mergeCell ref="D24:D33"/>
    <mergeCell ref="G24:G33"/>
    <mergeCell ref="A35:A44"/>
    <mergeCell ref="D35:D44"/>
    <mergeCell ref="G35:G44"/>
    <mergeCell ref="A1:I1"/>
    <mergeCell ref="A2:I2"/>
    <mergeCell ref="A4:A13"/>
    <mergeCell ref="D4:D13"/>
    <mergeCell ref="G4:G13"/>
    <mergeCell ref="A15:A21"/>
    <mergeCell ref="D15:D21"/>
    <mergeCell ref="G15:G21"/>
  </mergeCells>
  <pageMargins left="0.19" right="0.01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4F1-3E8B-4890-BE34-3C759DEF5756}">
  <dimension ref="A1:K56"/>
  <sheetViews>
    <sheetView workbookViewId="0">
      <selection activeCell="I57" sqref="I57"/>
    </sheetView>
  </sheetViews>
  <sheetFormatPr baseColWidth="10" defaultRowHeight="15" x14ac:dyDescent="0.25"/>
  <cols>
    <col min="3" max="3" width="11.7109375" bestFit="1" customWidth="1"/>
    <col min="6" max="6" width="11.7109375" bestFit="1" customWidth="1"/>
    <col min="9" max="9" width="11.7109375" bestFit="1" customWidth="1"/>
    <col min="11" max="11" width="11.7109375" bestFit="1" customWidth="1"/>
  </cols>
  <sheetData>
    <row r="1" spans="1:9" ht="15.75" x14ac:dyDescent="0.25">
      <c r="A1" s="60" t="s">
        <v>56</v>
      </c>
      <c r="B1" s="60"/>
      <c r="C1" s="60"/>
      <c r="D1" s="60"/>
      <c r="E1" s="60"/>
      <c r="F1" s="60"/>
      <c r="G1" s="60"/>
      <c r="H1" s="60"/>
      <c r="I1" s="60"/>
    </row>
    <row r="2" spans="1:9" ht="15.75" thickBot="1" x14ac:dyDescent="0.3">
      <c r="A2" s="54" t="s">
        <v>38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18"/>
      <c r="B3" s="19" t="s">
        <v>2</v>
      </c>
      <c r="C3" s="20"/>
      <c r="D3" s="18"/>
      <c r="E3" s="19" t="s">
        <v>2</v>
      </c>
      <c r="F3" s="20"/>
      <c r="G3" s="18"/>
      <c r="H3" s="19" t="s">
        <v>2</v>
      </c>
      <c r="I3" s="20"/>
    </row>
    <row r="4" spans="1:9" x14ac:dyDescent="0.25">
      <c r="A4" s="55" t="s">
        <v>49</v>
      </c>
      <c r="B4" s="17" t="s">
        <v>39</v>
      </c>
      <c r="C4" s="21">
        <f>Hoja1!C108</f>
        <v>1427585.1053752168</v>
      </c>
      <c r="D4" s="55" t="s">
        <v>50</v>
      </c>
      <c r="E4" s="17" t="s">
        <v>39</v>
      </c>
      <c r="F4" s="21">
        <f>Hoja1!C216</f>
        <v>1447534.7376198103</v>
      </c>
      <c r="G4" s="55" t="s">
        <v>51</v>
      </c>
      <c r="H4" s="17" t="s">
        <v>39</v>
      </c>
      <c r="I4" s="21">
        <f>Hoja1!C324</f>
        <v>1483628.8352089813</v>
      </c>
    </row>
    <row r="5" spans="1:9" x14ac:dyDescent="0.25">
      <c r="A5" s="55"/>
      <c r="B5" s="17" t="s">
        <v>40</v>
      </c>
      <c r="C5" s="21">
        <f>Hoja1!D108</f>
        <v>1436355.1644271584</v>
      </c>
      <c r="D5" s="55"/>
      <c r="E5" s="17" t="s">
        <v>40</v>
      </c>
      <c r="F5" s="21">
        <f>Hoja1!D216</f>
        <v>1457302.2782839816</v>
      </c>
      <c r="G5" s="55"/>
      <c r="H5" s="17" t="s">
        <v>40</v>
      </c>
      <c r="I5" s="21">
        <f>Hoja1!D324</f>
        <v>1495201.0807526116</v>
      </c>
    </row>
    <row r="6" spans="1:9" x14ac:dyDescent="0.25">
      <c r="A6" s="55"/>
      <c r="B6" s="17" t="s">
        <v>41</v>
      </c>
      <c r="C6" s="21">
        <f>Hoja1!E108</f>
        <v>1480724.4394016599</v>
      </c>
      <c r="D6" s="55"/>
      <c r="E6" s="17" t="s">
        <v>41</v>
      </c>
      <c r="F6" s="21">
        <f>Hoja1!E216</f>
        <v>1502669.034870713</v>
      </c>
      <c r="G6" s="55"/>
      <c r="H6" s="17" t="s">
        <v>41</v>
      </c>
      <c r="I6" s="21">
        <f>Hoja1!E324</f>
        <v>1542372.5422188011</v>
      </c>
    </row>
    <row r="7" spans="1:9" x14ac:dyDescent="0.25">
      <c r="A7" s="55"/>
      <c r="B7" s="17" t="s">
        <v>42</v>
      </c>
      <c r="C7" s="21">
        <f>Hoja1!F108</f>
        <v>1510761.2142897616</v>
      </c>
      <c r="D7" s="55"/>
      <c r="E7" s="17" t="s">
        <v>42</v>
      </c>
      <c r="F7" s="21">
        <f>Hoja1!F216</f>
        <v>1533703.2913710442</v>
      </c>
      <c r="G7" s="55"/>
      <c r="H7" s="17" t="s">
        <v>42</v>
      </c>
      <c r="I7" s="21">
        <f>Hoja1!F324</f>
        <v>1575211.5035985911</v>
      </c>
    </row>
    <row r="8" spans="1:9" x14ac:dyDescent="0.25">
      <c r="A8" s="55"/>
      <c r="B8" s="17" t="s">
        <v>43</v>
      </c>
      <c r="C8" s="21">
        <f>Hoja1!G108</f>
        <v>1569710.8890428238</v>
      </c>
      <c r="D8" s="55"/>
      <c r="E8" s="17" t="s">
        <v>43</v>
      </c>
      <c r="F8" s="21">
        <f>Hoja1!G216</f>
        <v>1593650.4477363359</v>
      </c>
      <c r="G8" s="55"/>
      <c r="H8" s="17" t="s">
        <v>43</v>
      </c>
      <c r="I8" s="21">
        <f>Hoja1!G324</f>
        <v>1636963.3648433413</v>
      </c>
    </row>
    <row r="9" spans="1:9" x14ac:dyDescent="0.25">
      <c r="A9" s="55"/>
      <c r="B9" s="17" t="s">
        <v>44</v>
      </c>
      <c r="C9" s="21">
        <f>Hoja1!H108</f>
        <v>1628660.5637958851</v>
      </c>
      <c r="D9" s="55"/>
      <c r="E9" s="17" t="s">
        <v>44</v>
      </c>
      <c r="F9" s="21">
        <f>Hoja1!H216</f>
        <v>1653597.6041016274</v>
      </c>
      <c r="G9" s="55"/>
      <c r="H9" s="17" t="s">
        <v>44</v>
      </c>
      <c r="I9" s="21">
        <f>Hoja1!H324</f>
        <v>1698715.2260880908</v>
      </c>
    </row>
    <row r="10" spans="1:9" x14ac:dyDescent="0.25">
      <c r="A10" s="55"/>
      <c r="B10" s="17" t="s">
        <v>45</v>
      </c>
      <c r="C10" s="21">
        <f>Hoja1!I108</f>
        <v>1687610.2385489466</v>
      </c>
      <c r="D10" s="55"/>
      <c r="E10" s="17" t="s">
        <v>45</v>
      </c>
      <c r="F10" s="21">
        <f>Hoja1!I216</f>
        <v>1713544.7604669183</v>
      </c>
      <c r="G10" s="55"/>
      <c r="H10" s="17" t="s">
        <v>45</v>
      </c>
      <c r="I10" s="21">
        <f>Hoja1!I324</f>
        <v>1760467.0873328405</v>
      </c>
    </row>
    <row r="11" spans="1:9" x14ac:dyDescent="0.25">
      <c r="A11" s="55"/>
      <c r="B11" s="17" t="s">
        <v>46</v>
      </c>
      <c r="C11" s="21">
        <f>Hoja1!J108</f>
        <v>1805509.58805507</v>
      </c>
      <c r="D11" s="55"/>
      <c r="E11" s="17" t="s">
        <v>46</v>
      </c>
      <c r="F11" s="21">
        <f>Hoja1!J216</f>
        <v>1833439.0731975017</v>
      </c>
      <c r="G11" s="55"/>
      <c r="H11" s="17" t="s">
        <v>46</v>
      </c>
      <c r="I11" s="21">
        <f>Hoja1!J324</f>
        <v>1883970.809822341</v>
      </c>
    </row>
    <row r="12" spans="1:9" x14ac:dyDescent="0.25">
      <c r="A12" s="55"/>
      <c r="B12" s="17" t="s">
        <v>47</v>
      </c>
      <c r="C12" s="21">
        <f>Hoja1!K108</f>
        <v>1864459.2628081318</v>
      </c>
      <c r="D12" s="55"/>
      <c r="E12" s="17" t="s">
        <v>47</v>
      </c>
      <c r="F12" s="21">
        <f>Hoja1!K216</f>
        <v>1893386.2295627925</v>
      </c>
      <c r="G12" s="55"/>
      <c r="H12" s="17" t="s">
        <v>47</v>
      </c>
      <c r="I12" s="21">
        <f>Hoja1!K324</f>
        <v>1945722.6710670907</v>
      </c>
    </row>
    <row r="13" spans="1:9" ht="15.75" thickBot="1" x14ac:dyDescent="0.3">
      <c r="A13" s="56"/>
      <c r="B13" s="22" t="s">
        <v>48</v>
      </c>
      <c r="C13" s="23">
        <f>Hoja1!L108</f>
        <v>1982358.612314255</v>
      </c>
      <c r="D13" s="56"/>
      <c r="E13" s="22" t="s">
        <v>48</v>
      </c>
      <c r="F13" s="23">
        <f>Hoja1!L216</f>
        <v>2013280.5422933749</v>
      </c>
      <c r="G13" s="56"/>
      <c r="H13" s="22" t="s">
        <v>48</v>
      </c>
      <c r="I13" s="23">
        <f>Hoja1!L324</f>
        <v>2069226.39355659</v>
      </c>
    </row>
    <row r="14" spans="1:9" x14ac:dyDescent="0.25">
      <c r="A14" s="18"/>
      <c r="B14" s="19" t="s">
        <v>2</v>
      </c>
      <c r="C14" s="20"/>
      <c r="D14" s="18"/>
      <c r="E14" s="19" t="s">
        <v>2</v>
      </c>
      <c r="F14" s="20"/>
      <c r="G14" s="18"/>
      <c r="H14" s="19" t="s">
        <v>2</v>
      </c>
      <c r="I14" s="20"/>
    </row>
    <row r="15" spans="1:9" x14ac:dyDescent="0.25">
      <c r="A15" s="57" t="s">
        <v>61</v>
      </c>
      <c r="B15" s="17" t="s">
        <v>42</v>
      </c>
      <c r="C15" s="21">
        <f>Hoja1!F432</f>
        <v>3308997.1926120389</v>
      </c>
      <c r="D15" s="57" t="s">
        <v>62</v>
      </c>
      <c r="E15" s="17" t="s">
        <v>42</v>
      </c>
      <c r="F15" s="21">
        <f>Hoja1!F540</f>
        <v>3184447.2614673469</v>
      </c>
      <c r="G15" s="55" t="s">
        <v>88</v>
      </c>
      <c r="H15" s="17" t="s">
        <v>42</v>
      </c>
      <c r="I15" s="21">
        <f>Hoja1!F648</f>
        <v>3324848.3888313752</v>
      </c>
    </row>
    <row r="16" spans="1:9" x14ac:dyDescent="0.25">
      <c r="A16" s="58"/>
      <c r="B16" s="17" t="s">
        <v>43</v>
      </c>
      <c r="C16" s="21">
        <f>Hoja1!G432</f>
        <v>3439706.9716226035</v>
      </c>
      <c r="D16" s="58"/>
      <c r="E16" s="17" t="s">
        <v>43</v>
      </c>
      <c r="F16" s="21">
        <f>Hoja1!G540</f>
        <v>3309741.8260803157</v>
      </c>
      <c r="G16" s="55"/>
      <c r="H16" s="17" t="s">
        <v>43</v>
      </c>
      <c r="I16" s="21">
        <f>Hoja1!G648</f>
        <v>3456247.3502862575</v>
      </c>
    </row>
    <row r="17" spans="1:9" x14ac:dyDescent="0.25">
      <c r="A17" s="58"/>
      <c r="B17" s="17" t="s">
        <v>44</v>
      </c>
      <c r="C17" s="21">
        <f>Hoja1!H432</f>
        <v>3570416.7506331671</v>
      </c>
      <c r="D17" s="58"/>
      <c r="E17" s="17" t="s">
        <v>44</v>
      </c>
      <c r="F17" s="21">
        <f>Hoja1!H540</f>
        <v>3435036.3906932836</v>
      </c>
      <c r="G17" s="55"/>
      <c r="H17" s="17" t="s">
        <v>44</v>
      </c>
      <c r="I17" s="21">
        <f>Hoja1!H648</f>
        <v>3587646.3117411411</v>
      </c>
    </row>
    <row r="18" spans="1:9" x14ac:dyDescent="0.25">
      <c r="A18" s="58"/>
      <c r="B18" s="17" t="s">
        <v>45</v>
      </c>
      <c r="C18" s="21">
        <f>Hoja1!I432</f>
        <v>3701126.5296437321</v>
      </c>
      <c r="D18" s="58"/>
      <c r="E18" s="17" t="s">
        <v>45</v>
      </c>
      <c r="F18" s="21">
        <f>Hoja1!I540</f>
        <v>3560330.9553062534</v>
      </c>
      <c r="G18" s="55"/>
      <c r="H18" s="17" t="s">
        <v>45</v>
      </c>
      <c r="I18" s="21">
        <f>Hoja1!I648</f>
        <v>3719045.273196023</v>
      </c>
    </row>
    <row r="19" spans="1:9" x14ac:dyDescent="0.25">
      <c r="A19" s="58"/>
      <c r="B19" s="17" t="s">
        <v>46</v>
      </c>
      <c r="C19" s="21">
        <f>Hoja1!J432</f>
        <v>3962546.0876648598</v>
      </c>
      <c r="D19" s="58"/>
      <c r="E19" s="17" t="s">
        <v>46</v>
      </c>
      <c r="F19" s="21">
        <f>Hoja1!J540</f>
        <v>3810920.084532191</v>
      </c>
      <c r="G19" s="55"/>
      <c r="H19" s="17" t="s">
        <v>46</v>
      </c>
      <c r="I19" s="21">
        <f>Hoja1!J648</f>
        <v>3981843.1961057894</v>
      </c>
    </row>
    <row r="20" spans="1:9" x14ac:dyDescent="0.25">
      <c r="A20" s="58"/>
      <c r="B20" s="17" t="s">
        <v>47</v>
      </c>
      <c r="C20" s="21">
        <f>Hoja1!K432</f>
        <v>4093255.8666754244</v>
      </c>
      <c r="D20" s="58"/>
      <c r="E20" s="17" t="s">
        <v>47</v>
      </c>
      <c r="F20" s="21">
        <f>Hoja1!K540</f>
        <v>3936214.6491451608</v>
      </c>
      <c r="G20" s="55"/>
      <c r="H20" s="17" t="s">
        <v>47</v>
      </c>
      <c r="I20" s="21">
        <f>Hoja1!K648</f>
        <v>4113242.1575606726</v>
      </c>
    </row>
    <row r="21" spans="1:9" ht="15.75" thickBot="1" x14ac:dyDescent="0.3">
      <c r="A21" s="59"/>
      <c r="B21" s="22" t="s">
        <v>48</v>
      </c>
      <c r="C21" s="23">
        <f>Hoja1!L432</f>
        <v>4354675.4246965535</v>
      </c>
      <c r="D21" s="59"/>
      <c r="E21" s="22" t="s">
        <v>48</v>
      </c>
      <c r="F21" s="23">
        <f>Hoja1!L540</f>
        <v>4186803.7783710985</v>
      </c>
      <c r="G21" s="56"/>
      <c r="H21" s="22" t="s">
        <v>48</v>
      </c>
      <c r="I21" s="23">
        <f>Hoja1!L648</f>
        <v>4376040.08047044</v>
      </c>
    </row>
    <row r="22" spans="1:9" ht="15.75" thickBot="1" x14ac:dyDescent="0.3">
      <c r="A22" s="54" t="s">
        <v>69</v>
      </c>
      <c r="B22" s="54"/>
      <c r="C22" s="54"/>
      <c r="D22" s="54"/>
      <c r="E22" s="54"/>
      <c r="F22" s="54"/>
      <c r="G22" s="54"/>
      <c r="H22" s="54"/>
      <c r="I22" s="54"/>
    </row>
    <row r="23" spans="1:9" x14ac:dyDescent="0.25">
      <c r="A23" s="18"/>
      <c r="B23" s="19" t="s">
        <v>2</v>
      </c>
      <c r="C23" s="20"/>
      <c r="D23" s="18"/>
      <c r="E23" s="19" t="s">
        <v>2</v>
      </c>
      <c r="F23" s="20"/>
      <c r="G23" s="18"/>
      <c r="H23" s="19" t="s">
        <v>2</v>
      </c>
      <c r="I23" s="20"/>
    </row>
    <row r="24" spans="1:9" x14ac:dyDescent="0.25">
      <c r="A24" s="55" t="s">
        <v>73</v>
      </c>
      <c r="B24" s="17" t="s">
        <v>39</v>
      </c>
      <c r="C24" s="21">
        <f>Hoja1!C756</f>
        <v>1340894.7519536526</v>
      </c>
      <c r="D24" s="55" t="s">
        <v>70</v>
      </c>
      <c r="E24" s="17" t="s">
        <v>39</v>
      </c>
      <c r="F24" s="21">
        <f>Hoja1!C864</f>
        <v>911112.12240403995</v>
      </c>
      <c r="G24" s="55" t="s">
        <v>71</v>
      </c>
      <c r="H24" s="17" t="s">
        <v>39</v>
      </c>
      <c r="I24" s="21">
        <f>Hoja1!C972</f>
        <v>2682251.5357940067</v>
      </c>
    </row>
    <row r="25" spans="1:9" x14ac:dyDescent="0.25">
      <c r="A25" s="55"/>
      <c r="B25" s="17" t="s">
        <v>40</v>
      </c>
      <c r="C25" s="21">
        <f>Hoja1!D756</f>
        <v>1345330.2933345162</v>
      </c>
      <c r="D25" s="55"/>
      <c r="E25" s="17" t="s">
        <v>40</v>
      </c>
      <c r="F25" s="21">
        <f>Hoja1!D864</f>
        <v>914053.02442621929</v>
      </c>
      <c r="G25" s="55"/>
      <c r="H25" s="17" t="s">
        <v>40</v>
      </c>
      <c r="I25" s="21">
        <f>Hoja1!D972</f>
        <v>2691074.2291500689</v>
      </c>
    </row>
    <row r="26" spans="1:9" x14ac:dyDescent="0.25">
      <c r="A26" s="55"/>
      <c r="B26" s="17" t="s">
        <v>41</v>
      </c>
      <c r="C26" s="21">
        <f>Hoja1!E756</f>
        <v>1385365.0506379399</v>
      </c>
      <c r="D26" s="55"/>
      <c r="E26" s="17" t="s">
        <v>41</v>
      </c>
      <c r="F26" s="21">
        <f>Hoja1!E864</f>
        <v>940726.73706343875</v>
      </c>
      <c r="G26" s="55"/>
      <c r="H26" s="17" t="s">
        <v>41</v>
      </c>
      <c r="I26" s="21">
        <f>Hoja1!E972</f>
        <v>2771095.3543512519</v>
      </c>
    </row>
    <row r="27" spans="1:9" x14ac:dyDescent="0.25">
      <c r="A27" s="55"/>
      <c r="B27" s="17" t="s">
        <v>42</v>
      </c>
      <c r="C27" s="21">
        <f>Hoja1!F756</f>
        <v>1411067.3078549635</v>
      </c>
      <c r="D27" s="55"/>
      <c r="E27" s="17" t="s">
        <v>42</v>
      </c>
      <c r="F27" s="21">
        <f>Hoja1!F864</f>
        <v>957845.44964305859</v>
      </c>
      <c r="G27" s="55"/>
      <c r="H27" s="17" t="s">
        <v>42</v>
      </c>
      <c r="I27" s="21">
        <f>Hoja1!F972</f>
        <v>2822451.479379633</v>
      </c>
    </row>
    <row r="28" spans="1:9" x14ac:dyDescent="0.25">
      <c r="A28" s="55"/>
      <c r="B28" s="17" t="s">
        <v>43</v>
      </c>
      <c r="C28" s="21">
        <f>Hoja1!G756</f>
        <v>1465682.4649369468</v>
      </c>
      <c r="D28" s="55"/>
      <c r="E28" s="17" t="s">
        <v>43</v>
      </c>
      <c r="F28" s="21">
        <f>Hoja1!G864</f>
        <v>994239.42879931838</v>
      </c>
      <c r="G28" s="55"/>
      <c r="H28" s="17" t="s">
        <v>43</v>
      </c>
      <c r="I28" s="21">
        <f>Hoja1!G972</f>
        <v>2931633.4041379346</v>
      </c>
    </row>
    <row r="29" spans="1:9" x14ac:dyDescent="0.25">
      <c r="A29" s="55"/>
      <c r="B29" s="17" t="s">
        <v>44</v>
      </c>
      <c r="C29" s="21">
        <f>Hoja1!H756</f>
        <v>1520297.6220189298</v>
      </c>
      <c r="D29" s="55"/>
      <c r="E29" s="17" t="s">
        <v>44</v>
      </c>
      <c r="F29" s="21">
        <f>Hoja1!H864</f>
        <v>1030633.4079555777</v>
      </c>
      <c r="G29" s="55"/>
      <c r="H29" s="17" t="s">
        <v>44</v>
      </c>
      <c r="I29" s="21">
        <f>Hoja1!H972</f>
        <v>3040815.3288962366</v>
      </c>
    </row>
    <row r="30" spans="1:9" x14ac:dyDescent="0.25">
      <c r="A30" s="55"/>
      <c r="B30" s="17" t="s">
        <v>45</v>
      </c>
      <c r="C30" s="21">
        <f>Hoja1!I756</f>
        <v>1574912.7791009138</v>
      </c>
      <c r="D30" s="55"/>
      <c r="E30" s="17" t="s">
        <v>45</v>
      </c>
      <c r="F30" s="21">
        <f>Hoja1!I864</f>
        <v>1067027.3871118375</v>
      </c>
      <c r="G30" s="55"/>
      <c r="H30" s="17" t="s">
        <v>45</v>
      </c>
      <c r="I30" s="21">
        <f>Hoja1!I972</f>
        <v>3149997.2536545396</v>
      </c>
    </row>
    <row r="31" spans="1:9" x14ac:dyDescent="0.25">
      <c r="A31" s="55"/>
      <c r="B31" s="17" t="s">
        <v>46</v>
      </c>
      <c r="C31" s="21">
        <f>Hoja1!J756</f>
        <v>1684143.0932648806</v>
      </c>
      <c r="D31" s="55"/>
      <c r="E31" s="17" t="s">
        <v>46</v>
      </c>
      <c r="F31" s="21">
        <f>Hoja1!J864</f>
        <v>1139815.3454243566</v>
      </c>
      <c r="G31" s="55"/>
      <c r="H31" s="17" t="s">
        <v>46</v>
      </c>
      <c r="I31" s="21">
        <f>Hoja1!J972</f>
        <v>3368361.1031711437</v>
      </c>
    </row>
    <row r="32" spans="1:9" x14ac:dyDescent="0.25">
      <c r="A32" s="55"/>
      <c r="B32" s="17" t="s">
        <v>47</v>
      </c>
      <c r="C32" s="21">
        <f>Hoja1!K756</f>
        <v>1738758.2503468646</v>
      </c>
      <c r="D32" s="55"/>
      <c r="E32" s="17" t="s">
        <v>47</v>
      </c>
      <c r="F32" s="21">
        <f>Hoja1!K864</f>
        <v>1176209.3245806161</v>
      </c>
      <c r="G32" s="55"/>
      <c r="H32" s="17" t="s">
        <v>47</v>
      </c>
      <c r="I32" s="21">
        <f>Hoja1!K972</f>
        <v>3477543.0279294448</v>
      </c>
    </row>
    <row r="33" spans="1:11" ht="15.75" thickBot="1" x14ac:dyDescent="0.3">
      <c r="A33" s="56"/>
      <c r="B33" s="22" t="s">
        <v>48</v>
      </c>
      <c r="C33" s="23">
        <f>Hoja1!L756</f>
        <v>1847988.5645108316</v>
      </c>
      <c r="D33" s="56"/>
      <c r="E33" s="22" t="s">
        <v>48</v>
      </c>
      <c r="F33" s="23">
        <f>Hoja1!L864</f>
        <v>1248997.2828931354</v>
      </c>
      <c r="G33" s="56"/>
      <c r="H33" s="22" t="s">
        <v>48</v>
      </c>
      <c r="I33" s="23">
        <f>Hoja1!L972</f>
        <v>3695906.8774460489</v>
      </c>
      <c r="K33" s="14"/>
    </row>
    <row r="34" spans="1:11" x14ac:dyDescent="0.25">
      <c r="A34" s="18"/>
      <c r="B34" s="19" t="s">
        <v>2</v>
      </c>
      <c r="C34" s="20"/>
      <c r="D34" s="18"/>
      <c r="E34" s="19" t="s">
        <v>2</v>
      </c>
      <c r="F34" s="20"/>
      <c r="G34" s="18"/>
      <c r="H34" s="19" t="s">
        <v>2</v>
      </c>
      <c r="I34" s="20"/>
    </row>
    <row r="35" spans="1:11" ht="15" customHeight="1" x14ac:dyDescent="0.25">
      <c r="A35" s="55" t="s">
        <v>72</v>
      </c>
      <c r="B35" s="17" t="s">
        <v>39</v>
      </c>
      <c r="C35" s="21">
        <f>Hoja1!C1296</f>
        <v>1389423.4604530889</v>
      </c>
      <c r="D35" s="55" t="s">
        <v>74</v>
      </c>
      <c r="E35" s="17" t="s">
        <v>39</v>
      </c>
      <c r="F35" s="21">
        <f>Hoja1!C1404</f>
        <v>2269075.7435022159</v>
      </c>
      <c r="G35" s="55" t="s">
        <v>75</v>
      </c>
      <c r="H35" s="17" t="s">
        <v>39</v>
      </c>
      <c r="I35" s="21">
        <f>Hoja1!C1512</f>
        <v>2289083.9071137127</v>
      </c>
    </row>
    <row r="36" spans="1:11" x14ac:dyDescent="0.25">
      <c r="A36" s="55"/>
      <c r="B36" s="17" t="s">
        <v>40</v>
      </c>
      <c r="C36" s="21">
        <f>Hoja1!D1296</f>
        <v>1396285.4372589239</v>
      </c>
      <c r="D36" s="55"/>
      <c r="E36" s="17" t="s">
        <v>40</v>
      </c>
      <c r="F36" s="21">
        <f>Hoja1!D1404</f>
        <v>2290802.2242174218</v>
      </c>
      <c r="G36" s="55"/>
      <c r="H36" s="17" t="s">
        <v>40</v>
      </c>
      <c r="I36" s="21">
        <f>Hoja1!D1512</f>
        <v>2329741.380594668</v>
      </c>
    </row>
    <row r="37" spans="1:11" x14ac:dyDescent="0.25">
      <c r="A37" s="55"/>
      <c r="B37" s="17" t="s">
        <v>41</v>
      </c>
      <c r="C37" s="21">
        <f>Hoja1!E1296</f>
        <v>1438746.6299873195</v>
      </c>
      <c r="D37" s="55"/>
      <c r="E37" s="17" t="s">
        <v>41</v>
      </c>
      <c r="F37" s="21">
        <f>Hoja1!E1404</f>
        <v>2362367.6072242111</v>
      </c>
      <c r="G37" s="55"/>
      <c r="H37" s="17" t="s">
        <v>41</v>
      </c>
      <c r="I37" s="21">
        <f>Hoja1!E1512</f>
        <v>2413117.9131826954</v>
      </c>
    </row>
    <row r="38" spans="1:11" x14ac:dyDescent="0.25">
      <c r="A38" s="55"/>
      <c r="B38" s="17" t="s">
        <v>42</v>
      </c>
      <c r="C38" s="21">
        <f>Hoja1!F1296</f>
        <v>1466875.3226293144</v>
      </c>
      <c r="D38" s="55"/>
      <c r="E38" s="17" t="s">
        <v>42</v>
      </c>
      <c r="F38" s="21">
        <f>Hoja1!F1404</f>
        <v>2413867.4901100402</v>
      </c>
      <c r="G38" s="55"/>
      <c r="H38" s="17" t="s">
        <v>42</v>
      </c>
      <c r="I38" s="21">
        <f>Hoja1!F1512</f>
        <v>2479295.4456670429</v>
      </c>
    </row>
    <row r="39" spans="1:11" x14ac:dyDescent="0.25">
      <c r="A39" s="55"/>
      <c r="B39" s="17" t="s">
        <v>43</v>
      </c>
      <c r="C39" s="21">
        <f>Hoja1!G1296</f>
        <v>1523916.9151362698</v>
      </c>
      <c r="D39" s="55"/>
      <c r="E39" s="17" t="s">
        <v>43</v>
      </c>
      <c r="F39" s="21">
        <f>Hoja1!G1404</f>
        <v>2505845.4328068146</v>
      </c>
      <c r="G39" s="55"/>
      <c r="H39" s="17" t="s">
        <v>43</v>
      </c>
      <c r="I39" s="21">
        <f>Hoja1!G1512</f>
        <v>2580168.4579893425</v>
      </c>
    </row>
    <row r="40" spans="1:11" x14ac:dyDescent="0.25">
      <c r="A40" s="55"/>
      <c r="B40" s="17" t="s">
        <v>44</v>
      </c>
      <c r="C40" s="21">
        <f>Hoja1!H1296</f>
        <v>1580958.5076432251</v>
      </c>
      <c r="D40" s="55"/>
      <c r="E40" s="17" t="s">
        <v>44</v>
      </c>
      <c r="F40" s="21">
        <f>Hoja1!H1404</f>
        <v>2597823.375503588</v>
      </c>
      <c r="G40" s="55"/>
      <c r="H40" s="17" t="s">
        <v>44</v>
      </c>
      <c r="I40" s="21">
        <f>Hoja1!H1512</f>
        <v>2681041.4703116422</v>
      </c>
    </row>
    <row r="41" spans="1:11" x14ac:dyDescent="0.25">
      <c r="A41" s="55"/>
      <c r="B41" s="17" t="s">
        <v>45</v>
      </c>
      <c r="C41" s="21">
        <f>Hoja1!I1296</f>
        <v>1638000.100150181</v>
      </c>
      <c r="D41" s="55"/>
      <c r="E41" s="17" t="s">
        <v>45</v>
      </c>
      <c r="F41" s="21">
        <f>Hoja1!I1404</f>
        <v>2689801.3182003614</v>
      </c>
      <c r="G41" s="55"/>
      <c r="H41" s="17" t="s">
        <v>45</v>
      </c>
      <c r="I41" s="21">
        <f>Hoja1!I1512</f>
        <v>2781914.4826339409</v>
      </c>
    </row>
    <row r="42" spans="1:11" x14ac:dyDescent="0.25">
      <c r="A42" s="55"/>
      <c r="B42" s="17" t="s">
        <v>46</v>
      </c>
      <c r="C42" s="21">
        <f>Hoja1!J1296</f>
        <v>1752083.2851640915</v>
      </c>
      <c r="D42" s="55"/>
      <c r="E42" s="17" t="s">
        <v>46</v>
      </c>
      <c r="F42" s="21">
        <f>Hoja1!J1404</f>
        <v>2873757.2035939079</v>
      </c>
      <c r="G42" s="55"/>
      <c r="H42" s="17" t="s">
        <v>46</v>
      </c>
      <c r="I42" s="21">
        <f>Hoja1!J1512</f>
        <v>2983660.5072785402</v>
      </c>
    </row>
    <row r="43" spans="1:11" x14ac:dyDescent="0.25">
      <c r="A43" s="55"/>
      <c r="B43" s="17" t="s">
        <v>47</v>
      </c>
      <c r="C43" s="21">
        <f>Hoja1!K1296</f>
        <v>1809124.8776710466</v>
      </c>
      <c r="D43" s="55"/>
      <c r="E43" s="17" t="s">
        <v>47</v>
      </c>
      <c r="F43" s="21">
        <f>Hoja1!K1404</f>
        <v>2965735.1462906809</v>
      </c>
      <c r="G43" s="55"/>
      <c r="H43" s="17" t="s">
        <v>47</v>
      </c>
      <c r="I43" s="21">
        <f>Hoja1!K1512</f>
        <v>3084533.5196008394</v>
      </c>
    </row>
    <row r="44" spans="1:11" ht="15.75" thickBot="1" x14ac:dyDescent="0.3">
      <c r="A44" s="56"/>
      <c r="B44" s="22" t="s">
        <v>48</v>
      </c>
      <c r="C44" s="23">
        <f>Hoja1!L1296</f>
        <v>1923208.0626849569</v>
      </c>
      <c r="D44" s="56"/>
      <c r="E44" s="22" t="s">
        <v>48</v>
      </c>
      <c r="F44" s="23">
        <f>Hoja1!L1404</f>
        <v>3149691.0316842292</v>
      </c>
      <c r="G44" s="56"/>
      <c r="H44" s="22" t="s">
        <v>48</v>
      </c>
      <c r="I44" s="23">
        <f>Hoja1!L1512</f>
        <v>3286279.5442454377</v>
      </c>
    </row>
    <row r="45" spans="1:11" ht="15.75" thickBot="1" x14ac:dyDescent="0.3">
      <c r="A45" s="54" t="s">
        <v>76</v>
      </c>
      <c r="B45" s="54"/>
      <c r="C45" s="54"/>
      <c r="D45" s="54"/>
      <c r="E45" s="54"/>
      <c r="F45" s="54"/>
      <c r="G45" s="54"/>
      <c r="H45" s="54"/>
      <c r="I45" s="54"/>
    </row>
    <row r="46" spans="1:11" x14ac:dyDescent="0.25">
      <c r="A46" s="18"/>
      <c r="B46" s="19" t="s">
        <v>2</v>
      </c>
      <c r="C46" s="20"/>
      <c r="D46" s="18"/>
      <c r="E46" s="19" t="s">
        <v>2</v>
      </c>
      <c r="F46" s="20"/>
      <c r="G46" s="18"/>
      <c r="H46" s="19" t="s">
        <v>2</v>
      </c>
      <c r="I46" s="20"/>
    </row>
    <row r="47" spans="1:11" x14ac:dyDescent="0.25">
      <c r="A47" s="55" t="s">
        <v>77</v>
      </c>
      <c r="B47" s="17"/>
      <c r="C47" s="21"/>
      <c r="D47" s="55" t="s">
        <v>78</v>
      </c>
      <c r="E47" s="17" t="s">
        <v>39</v>
      </c>
      <c r="F47" s="21">
        <f>Hoja1!C1080</f>
        <v>986385.78304046905</v>
      </c>
      <c r="G47" s="55" t="s">
        <v>79</v>
      </c>
      <c r="H47" s="17" t="s">
        <v>39</v>
      </c>
      <c r="I47" s="21">
        <f>Hoja1!C1188</f>
        <v>2827155.8105761269</v>
      </c>
    </row>
    <row r="48" spans="1:11" x14ac:dyDescent="0.25">
      <c r="A48" s="55"/>
      <c r="B48" s="17"/>
      <c r="C48" s="21"/>
      <c r="D48" s="55"/>
      <c r="E48" s="17" t="s">
        <v>40</v>
      </c>
      <c r="F48" s="21">
        <f>Hoja1!D1080</f>
        <v>991741.75630901731</v>
      </c>
      <c r="G48" s="55"/>
      <c r="H48" s="17" t="s">
        <v>40</v>
      </c>
      <c r="I48" s="21">
        <f>Hoja1!D1188</f>
        <v>2843223.7176712952</v>
      </c>
    </row>
    <row r="49" spans="1:9" x14ac:dyDescent="0.25">
      <c r="A49" s="55"/>
      <c r="B49" s="17"/>
      <c r="C49" s="21"/>
      <c r="D49" s="55"/>
      <c r="E49" s="17" t="s">
        <v>41</v>
      </c>
      <c r="F49" s="21">
        <f>Hoja1!E1080</f>
        <v>1020830.5401926055</v>
      </c>
      <c r="G49" s="55"/>
      <c r="H49" s="17" t="s">
        <v>41</v>
      </c>
      <c r="I49" s="21">
        <f>Hoja1!E1188</f>
        <v>2930490.0566115826</v>
      </c>
    </row>
    <row r="50" spans="1:9" x14ac:dyDescent="0.25">
      <c r="A50" s="55"/>
      <c r="B50" s="17" t="s">
        <v>42</v>
      </c>
      <c r="C50" s="21">
        <f>Hoja1!F1620</f>
        <v>3568543.667728954</v>
      </c>
      <c r="D50" s="55"/>
      <c r="E50" s="17" t="s">
        <v>42</v>
      </c>
      <c r="F50" s="21">
        <f>Hoja1!F1080</f>
        <v>1040364.3240185938</v>
      </c>
      <c r="G50" s="55"/>
      <c r="H50" s="17" t="s">
        <v>42</v>
      </c>
      <c r="I50" s="21">
        <f>Hoja1!F1188</f>
        <v>2989091.3953790711</v>
      </c>
    </row>
    <row r="51" spans="1:9" x14ac:dyDescent="0.25">
      <c r="A51" s="55"/>
      <c r="B51" s="17" t="s">
        <v>43</v>
      </c>
      <c r="C51" s="21">
        <f>Hoja1!G1620</f>
        <v>3710538.0760924276</v>
      </c>
      <c r="D51" s="55"/>
      <c r="E51" s="17" t="s">
        <v>43</v>
      </c>
      <c r="F51" s="21">
        <f>Hoja1!G1080</f>
        <v>1079173.3744212221</v>
      </c>
      <c r="G51" s="55"/>
      <c r="H51" s="17" t="s">
        <v>43</v>
      </c>
      <c r="I51" s="21">
        <f>Hoja1!G1188</f>
        <v>3105518.5338764787</v>
      </c>
    </row>
    <row r="52" spans="1:9" x14ac:dyDescent="0.25">
      <c r="A52" s="55"/>
      <c r="B52" s="17" t="s">
        <v>44</v>
      </c>
      <c r="C52" s="21">
        <f>Hoja1!H1620</f>
        <v>3852532.4844559012</v>
      </c>
      <c r="D52" s="55"/>
      <c r="E52" s="17" t="s">
        <v>44</v>
      </c>
      <c r="F52" s="21">
        <f>Hoja1!H1080</f>
        <v>1117982.4248238499</v>
      </c>
      <c r="G52" s="55"/>
      <c r="H52" s="17" t="s">
        <v>44</v>
      </c>
      <c r="I52" s="21">
        <f>Hoja1!H1188</f>
        <v>3221945.6723738867</v>
      </c>
    </row>
    <row r="53" spans="1:9" x14ac:dyDescent="0.25">
      <c r="A53" s="55"/>
      <c r="B53" s="17" t="s">
        <v>45</v>
      </c>
      <c r="C53" s="21">
        <f>Hoja1!I1620</f>
        <v>3994526.8928193739</v>
      </c>
      <c r="D53" s="55"/>
      <c r="E53" s="17" t="s">
        <v>45</v>
      </c>
      <c r="F53" s="21">
        <f>Hoja1!I1080</f>
        <v>1156791.4752264784</v>
      </c>
      <c r="G53" s="55"/>
      <c r="H53" s="17" t="s">
        <v>45</v>
      </c>
      <c r="I53" s="21">
        <f>Hoja1!I1188</f>
        <v>3338372.8108712947</v>
      </c>
    </row>
    <row r="54" spans="1:9" x14ac:dyDescent="0.25">
      <c r="A54" s="55"/>
      <c r="B54" s="17" t="s">
        <v>46</v>
      </c>
      <c r="C54" s="21">
        <f>Hoja1!J1620</f>
        <v>4278515.709546322</v>
      </c>
      <c r="D54" s="55"/>
      <c r="E54" s="17" t="s">
        <v>46</v>
      </c>
      <c r="F54" s="21">
        <f>Hoja1!J1080</f>
        <v>1234409.5760317347</v>
      </c>
      <c r="G54" s="55"/>
      <c r="H54" s="17" t="s">
        <v>46</v>
      </c>
      <c r="I54" s="21">
        <f>Hoja1!J1188</f>
        <v>3571227.0878661117</v>
      </c>
    </row>
    <row r="55" spans="1:9" x14ac:dyDescent="0.25">
      <c r="A55" s="55"/>
      <c r="B55" s="17" t="s">
        <v>47</v>
      </c>
      <c r="C55" s="21">
        <f>Hoja1!K1620</f>
        <v>4420510.1179097965</v>
      </c>
      <c r="D55" s="55"/>
      <c r="E55" s="17" t="s">
        <v>47</v>
      </c>
      <c r="F55" s="21">
        <f>Hoja1!K1080</f>
        <v>1273218.6264343634</v>
      </c>
      <c r="G55" s="55"/>
      <c r="H55" s="17" t="s">
        <v>47</v>
      </c>
      <c r="I55" s="21">
        <f>Hoja1!K1188</f>
        <v>3687654.2263635183</v>
      </c>
    </row>
    <row r="56" spans="1:9" ht="15.75" thickBot="1" x14ac:dyDescent="0.3">
      <c r="A56" s="56"/>
      <c r="B56" s="22" t="s">
        <v>48</v>
      </c>
      <c r="C56" s="23">
        <f>Hoja1!L1620</f>
        <v>4704498.9346367419</v>
      </c>
      <c r="D56" s="56"/>
      <c r="E56" s="22" t="s">
        <v>48</v>
      </c>
      <c r="F56" s="23">
        <f>Hoja1!L1080</f>
        <v>1350836.7272396197</v>
      </c>
      <c r="G56" s="56"/>
      <c r="H56" s="22" t="s">
        <v>48</v>
      </c>
      <c r="I56" s="23">
        <f>Hoja1!L1188</f>
        <v>3920508.5033583352</v>
      </c>
    </row>
  </sheetData>
  <mergeCells count="19">
    <mergeCell ref="A45:I45"/>
    <mergeCell ref="A47:A56"/>
    <mergeCell ref="D47:D56"/>
    <mergeCell ref="G47:G56"/>
    <mergeCell ref="A22:I22"/>
    <mergeCell ref="A24:A33"/>
    <mergeCell ref="D24:D33"/>
    <mergeCell ref="G24:G33"/>
    <mergeCell ref="A35:A44"/>
    <mergeCell ref="D35:D44"/>
    <mergeCell ref="G35:G44"/>
    <mergeCell ref="A1:I1"/>
    <mergeCell ref="A2:I2"/>
    <mergeCell ref="A4:A13"/>
    <mergeCell ref="D4:D13"/>
    <mergeCell ref="G4:G13"/>
    <mergeCell ref="A15:A21"/>
    <mergeCell ref="D15:D21"/>
    <mergeCell ref="G15:G21"/>
  </mergeCells>
  <pageMargins left="0.24" right="0.03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727F-751C-4665-AE42-47D44A1D9E6A}">
  <dimension ref="A1:I27"/>
  <sheetViews>
    <sheetView workbookViewId="0">
      <selection activeCell="B17" sqref="B17"/>
    </sheetView>
  </sheetViews>
  <sheetFormatPr baseColWidth="10" defaultRowHeight="15" x14ac:dyDescent="0.25"/>
  <cols>
    <col min="1" max="1" width="24.42578125" customWidth="1"/>
    <col min="4" max="4" width="14.28515625" customWidth="1"/>
    <col min="9" max="9" width="14.140625" bestFit="1" customWidth="1"/>
  </cols>
  <sheetData>
    <row r="1" spans="1:9" ht="21" x14ac:dyDescent="0.35">
      <c r="A1" s="10" t="s">
        <v>34</v>
      </c>
    </row>
    <row r="4" spans="1:9" ht="18.75" x14ac:dyDescent="0.3">
      <c r="A4" s="8" t="s">
        <v>23</v>
      </c>
      <c r="B4" s="8" t="s">
        <v>27</v>
      </c>
      <c r="D4" t="s">
        <v>28</v>
      </c>
      <c r="E4">
        <v>16450</v>
      </c>
      <c r="F4">
        <v>6397.22</v>
      </c>
    </row>
    <row r="5" spans="1:9" ht="18.75" x14ac:dyDescent="0.3">
      <c r="A5" s="8"/>
      <c r="B5" s="9">
        <v>6.5600000000000006E-2</v>
      </c>
      <c r="D5" t="s">
        <v>30</v>
      </c>
      <c r="E5">
        <v>12250</v>
      </c>
    </row>
    <row r="6" spans="1:9" x14ac:dyDescent="0.25">
      <c r="B6" s="2"/>
    </row>
    <row r="7" spans="1:9" ht="15.75" thickBot="1" x14ac:dyDescent="0.3">
      <c r="B7" s="2"/>
    </row>
    <row r="8" spans="1:9" x14ac:dyDescent="0.25">
      <c r="A8" s="7" t="s">
        <v>24</v>
      </c>
      <c r="B8" s="4">
        <v>346.095347</v>
      </c>
    </row>
    <row r="9" spans="1:9" ht="15.75" thickBot="1" x14ac:dyDescent="0.3">
      <c r="A9" s="5" t="s">
        <v>26</v>
      </c>
      <c r="B9" s="6">
        <f>(B8*B5)+B8</f>
        <v>368.79920176320002</v>
      </c>
      <c r="C9" s="1">
        <v>0.6</v>
      </c>
      <c r="D9" s="1">
        <v>0.4</v>
      </c>
      <c r="E9" s="1">
        <v>0.2</v>
      </c>
    </row>
    <row r="10" spans="1:9" x14ac:dyDescent="0.25">
      <c r="A10" s="7" t="s">
        <v>25</v>
      </c>
      <c r="B10" s="24">
        <v>223146.86</v>
      </c>
      <c r="C10" s="45"/>
    </row>
    <row r="11" spans="1:9" ht="15.75" thickBot="1" x14ac:dyDescent="0.3">
      <c r="A11" s="5" t="s">
        <v>26</v>
      </c>
      <c r="B11" s="25">
        <f>(B10*B5)+B10</f>
        <v>237785.294016</v>
      </c>
      <c r="C11" s="27">
        <f>(B11*60%)+B11</f>
        <v>380456.47042559995</v>
      </c>
      <c r="D11" s="27">
        <f>(B11*40%)+B11</f>
        <v>332899.41162239999</v>
      </c>
      <c r="E11" s="27">
        <f>(B11*20%)+B11</f>
        <v>285342.35281920002</v>
      </c>
      <c r="H11">
        <f>B11*2</f>
        <v>475570.588032</v>
      </c>
    </row>
    <row r="12" spans="1:9" x14ac:dyDescent="0.25">
      <c r="A12" s="12" t="s">
        <v>35</v>
      </c>
      <c r="B12" s="3">
        <v>10143.030000000001</v>
      </c>
      <c r="C12" s="26">
        <v>16228.848</v>
      </c>
      <c r="D12" s="3">
        <v>6762.0240000000003</v>
      </c>
      <c r="E12" s="3">
        <v>14200.242</v>
      </c>
      <c r="F12" s="3">
        <v>12171.636</v>
      </c>
    </row>
    <row r="13" spans="1:9" ht="15.75" thickBot="1" x14ac:dyDescent="0.3">
      <c r="A13" s="11" t="s">
        <v>26</v>
      </c>
      <c r="B13">
        <f>(B12*B5)+B12</f>
        <v>10808.412768</v>
      </c>
      <c r="C13" s="27">
        <f>(C12*B5)+C12</f>
        <v>17293.460428800001</v>
      </c>
      <c r="D13">
        <f>(D12*B5)+D12</f>
        <v>7205.6127744000005</v>
      </c>
      <c r="E13">
        <f>(E12*B5)+E12</f>
        <v>15131.777875199999</v>
      </c>
      <c r="F13">
        <f>(F12*B5)+F12</f>
        <v>12970.0953216</v>
      </c>
    </row>
    <row r="14" spans="1:9" x14ac:dyDescent="0.25">
      <c r="A14" s="7" t="s">
        <v>28</v>
      </c>
      <c r="B14" s="4">
        <v>23848.66</v>
      </c>
    </row>
    <row r="15" spans="1:9" ht="15.75" thickBot="1" x14ac:dyDescent="0.3">
      <c r="A15" s="5" t="s">
        <v>26</v>
      </c>
      <c r="B15" s="6">
        <f>((E4+F4+B14)*B5)+B14</f>
        <v>26911.909727999999</v>
      </c>
      <c r="I15" s="15"/>
    </row>
    <row r="16" spans="1:9" x14ac:dyDescent="0.25">
      <c r="A16" s="7" t="s">
        <v>29</v>
      </c>
      <c r="B16" s="4">
        <v>123811.64</v>
      </c>
      <c r="C16" s="7" t="s">
        <v>29</v>
      </c>
      <c r="D16" s="4">
        <v>57487.02</v>
      </c>
      <c r="E16" s="7" t="s">
        <v>29</v>
      </c>
      <c r="F16" s="4">
        <v>38215.46</v>
      </c>
    </row>
    <row r="17" spans="1:9" ht="15.75" thickBot="1" x14ac:dyDescent="0.3">
      <c r="A17" s="5">
        <v>20</v>
      </c>
      <c r="B17" s="6">
        <f>(B16*B5)+B16</f>
        <v>131933.68358400001</v>
      </c>
      <c r="C17" s="5">
        <v>30</v>
      </c>
      <c r="D17" s="6">
        <f>(D16*B5)+D16</f>
        <v>61258.168511999997</v>
      </c>
      <c r="E17" s="5">
        <v>40</v>
      </c>
      <c r="F17" s="6">
        <f>(F16*B5)+F16</f>
        <v>40722.394176000002</v>
      </c>
      <c r="I17" s="14"/>
    </row>
    <row r="18" spans="1:9" x14ac:dyDescent="0.25">
      <c r="A18" s="7" t="s">
        <v>30</v>
      </c>
      <c r="B18" s="4">
        <v>12786.949000000001</v>
      </c>
    </row>
    <row r="19" spans="1:9" ht="15.75" thickBot="1" x14ac:dyDescent="0.3">
      <c r="A19" s="5" t="s">
        <v>26</v>
      </c>
      <c r="B19" s="16">
        <f>((B18+E5)*B5)+B18</f>
        <v>14429.372854400001</v>
      </c>
    </row>
    <row r="20" spans="1:9" x14ac:dyDescent="0.25">
      <c r="A20" s="7" t="s">
        <v>31</v>
      </c>
      <c r="B20" s="4">
        <v>68367.89</v>
      </c>
    </row>
    <row r="21" spans="1:9" ht="15.75" thickBot="1" x14ac:dyDescent="0.3">
      <c r="A21" s="5" t="s">
        <v>26</v>
      </c>
      <c r="B21" s="6">
        <f>(B20*B5)+B20</f>
        <v>72852.823583999998</v>
      </c>
    </row>
    <row r="22" spans="1:9" x14ac:dyDescent="0.25">
      <c r="A22" s="12" t="s">
        <v>36</v>
      </c>
      <c r="B22" s="3">
        <v>1429.82</v>
      </c>
    </row>
    <row r="27" spans="1:9" x14ac:dyDescent="0.25">
      <c r="E27" s="1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27A1-7EC2-46C2-8EE1-A05897639051}">
  <dimension ref="A1:L51"/>
  <sheetViews>
    <sheetView topLeftCell="A18" workbookViewId="0"/>
  </sheetViews>
  <sheetFormatPr baseColWidth="10" defaultRowHeight="15" x14ac:dyDescent="0.25"/>
  <cols>
    <col min="3" max="3" width="12" bestFit="1" customWidth="1"/>
  </cols>
  <sheetData>
    <row r="1" spans="1:12" x14ac:dyDescent="0.25">
      <c r="A1" s="18"/>
      <c r="B1" s="43" t="s">
        <v>0</v>
      </c>
      <c r="C1" s="44">
        <v>805</v>
      </c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37" t="s">
        <v>115</v>
      </c>
      <c r="B2" s="46" t="s">
        <v>217</v>
      </c>
      <c r="C2" s="30"/>
      <c r="D2" s="30"/>
      <c r="E2" s="30"/>
      <c r="F2" s="30"/>
      <c r="G2" s="30"/>
      <c r="H2" s="30"/>
      <c r="I2" s="30"/>
      <c r="J2" s="30"/>
      <c r="K2" s="30"/>
      <c r="L2" s="38"/>
    </row>
    <row r="3" spans="1:12" x14ac:dyDescent="0.25">
      <c r="A3" s="37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8"/>
    </row>
    <row r="4" spans="1:12" x14ac:dyDescent="0.25">
      <c r="A4" s="35"/>
      <c r="B4" s="17"/>
      <c r="C4" s="17"/>
      <c r="D4" s="17"/>
      <c r="E4" s="17"/>
      <c r="F4" s="17"/>
      <c r="G4" s="17"/>
      <c r="H4" s="17"/>
      <c r="I4" s="17"/>
      <c r="J4" s="17"/>
      <c r="K4" s="17"/>
      <c r="L4" s="36"/>
    </row>
    <row r="5" spans="1:12" x14ac:dyDescent="0.25">
      <c r="A5" s="35"/>
      <c r="B5" s="28" t="s">
        <v>3</v>
      </c>
      <c r="C5" s="17">
        <v>4</v>
      </c>
      <c r="D5" s="17">
        <v>6</v>
      </c>
      <c r="E5" s="17">
        <v>9</v>
      </c>
      <c r="F5" s="17">
        <v>11</v>
      </c>
      <c r="G5" s="17">
        <v>14</v>
      </c>
      <c r="H5" s="17">
        <v>16</v>
      </c>
      <c r="I5" s="17">
        <v>19</v>
      </c>
      <c r="J5" s="17">
        <v>21</v>
      </c>
      <c r="K5" s="17">
        <v>23</v>
      </c>
      <c r="L5" s="36" t="s">
        <v>4</v>
      </c>
    </row>
    <row r="6" spans="1:12" x14ac:dyDescent="0.25">
      <c r="A6" s="35" t="s">
        <v>37</v>
      </c>
      <c r="B6" s="28" t="s">
        <v>2</v>
      </c>
      <c r="C6" s="31">
        <v>0.2</v>
      </c>
      <c r="D6" s="31">
        <v>0.3</v>
      </c>
      <c r="E6" s="31">
        <v>0.4</v>
      </c>
      <c r="F6" s="31">
        <v>0.5</v>
      </c>
      <c r="G6" s="31">
        <v>0.6</v>
      </c>
      <c r="H6" s="31">
        <v>0.7</v>
      </c>
      <c r="I6" s="31">
        <v>0.8</v>
      </c>
      <c r="J6" s="31">
        <v>1</v>
      </c>
      <c r="K6" s="31">
        <v>1.1000000000000001</v>
      </c>
      <c r="L6" s="39">
        <v>1.3</v>
      </c>
    </row>
    <row r="7" spans="1:12" ht="18.75" x14ac:dyDescent="0.3">
      <c r="A7" s="35"/>
      <c r="B7" s="28" t="s">
        <v>7</v>
      </c>
      <c r="C7" s="32">
        <v>0.1</v>
      </c>
      <c r="D7" s="31">
        <v>0.2</v>
      </c>
      <c r="E7" s="31">
        <v>0.4</v>
      </c>
      <c r="F7" s="31">
        <v>0.8</v>
      </c>
      <c r="G7" s="31"/>
      <c r="H7" s="31"/>
      <c r="I7" s="31"/>
      <c r="J7" s="31"/>
      <c r="K7" s="31"/>
      <c r="L7" s="39"/>
    </row>
    <row r="8" spans="1:12" x14ac:dyDescent="0.25">
      <c r="A8" s="35" t="s">
        <v>32</v>
      </c>
      <c r="B8" s="17" t="s">
        <v>5</v>
      </c>
      <c r="C8" s="17">
        <f>('NO TOCAR'!$B$9*$C$1)</f>
        <v>296883.35741937603</v>
      </c>
      <c r="D8" s="17">
        <f>('NO TOCAR'!$B$9*$C$1)</f>
        <v>296883.35741937603</v>
      </c>
      <c r="E8" s="17">
        <f>('NO TOCAR'!$B$9*$C$1)</f>
        <v>296883.35741937603</v>
      </c>
      <c r="F8" s="17">
        <f>('NO TOCAR'!$B$9*$C$1)</f>
        <v>296883.35741937603</v>
      </c>
      <c r="G8" s="17">
        <f>('NO TOCAR'!$B$9*$C$1)</f>
        <v>296883.35741937603</v>
      </c>
      <c r="H8" s="17">
        <f>('NO TOCAR'!$B$9*$C$1)</f>
        <v>296883.35741937603</v>
      </c>
      <c r="I8" s="17">
        <f>('NO TOCAR'!$B$9*$C$1)</f>
        <v>296883.35741937603</v>
      </c>
      <c r="J8" s="17">
        <f>('NO TOCAR'!$B$9*$C$1)</f>
        <v>296883.35741937603</v>
      </c>
      <c r="K8" s="17">
        <f>('NO TOCAR'!$B$9*$C$1)</f>
        <v>296883.35741937603</v>
      </c>
      <c r="L8" s="17">
        <f>('NO TOCAR'!$B$9*$C$1)</f>
        <v>296883.35741937603</v>
      </c>
    </row>
    <row r="9" spans="1:12" x14ac:dyDescent="0.25">
      <c r="A9" s="35" t="s">
        <v>33</v>
      </c>
      <c r="B9" s="17" t="s">
        <v>6</v>
      </c>
      <c r="C9" s="17">
        <f>C8*C6</f>
        <v>59376.671483875209</v>
      </c>
      <c r="D9" s="17">
        <f>D8*D6</f>
        <v>89065.007225812806</v>
      </c>
      <c r="E9" s="17">
        <f t="shared" ref="E9:L9" si="0">E8*E6</f>
        <v>118753.34296775042</v>
      </c>
      <c r="F9" s="17">
        <f t="shared" si="0"/>
        <v>148441.67870968801</v>
      </c>
      <c r="G9" s="17">
        <f t="shared" si="0"/>
        <v>178130.01445162561</v>
      </c>
      <c r="H9" s="17">
        <f t="shared" si="0"/>
        <v>207818.35019356321</v>
      </c>
      <c r="I9" s="17">
        <f t="shared" si="0"/>
        <v>237506.68593550083</v>
      </c>
      <c r="J9" s="17">
        <f t="shared" si="0"/>
        <v>296883.35741937603</v>
      </c>
      <c r="K9" s="17">
        <f t="shared" si="0"/>
        <v>326571.69316131365</v>
      </c>
      <c r="L9" s="36">
        <f t="shared" si="0"/>
        <v>385948.36464518885</v>
      </c>
    </row>
    <row r="10" spans="1:12" x14ac:dyDescent="0.25">
      <c r="A10" s="35" t="s">
        <v>130</v>
      </c>
      <c r="B10" s="17" t="s">
        <v>7</v>
      </c>
      <c r="C10" s="17">
        <f>C8*$C$7</f>
        <v>29688.335741937604</v>
      </c>
      <c r="D10" s="17">
        <f t="shared" ref="D10:L10" si="1">D8*$C$7</f>
        <v>29688.335741937604</v>
      </c>
      <c r="E10" s="17">
        <f t="shared" si="1"/>
        <v>29688.335741937604</v>
      </c>
      <c r="F10" s="17">
        <f t="shared" si="1"/>
        <v>29688.335741937604</v>
      </c>
      <c r="G10" s="17">
        <f t="shared" si="1"/>
        <v>29688.335741937604</v>
      </c>
      <c r="H10" s="17">
        <f t="shared" si="1"/>
        <v>29688.335741937604</v>
      </c>
      <c r="I10" s="17">
        <f t="shared" si="1"/>
        <v>29688.335741937604</v>
      </c>
      <c r="J10" s="17">
        <f t="shared" si="1"/>
        <v>29688.335741937604</v>
      </c>
      <c r="K10" s="17">
        <f t="shared" si="1"/>
        <v>29688.335741937604</v>
      </c>
      <c r="L10" s="17">
        <f t="shared" si="1"/>
        <v>29688.335741937604</v>
      </c>
    </row>
    <row r="11" spans="1:12" x14ac:dyDescent="0.25">
      <c r="A11" s="35" t="s">
        <v>123</v>
      </c>
      <c r="B11" s="17" t="s">
        <v>8</v>
      </c>
      <c r="C11" s="17">
        <f>'NO TOCAR'!$B$11</f>
        <v>237785.294016</v>
      </c>
      <c r="D11" s="17">
        <f>C11+'NO TOCAR'!$B$13</f>
        <v>248593.70678400001</v>
      </c>
      <c r="E11" s="17">
        <f>D11+'NO TOCAR'!$B$13</f>
        <v>259402.11955200002</v>
      </c>
      <c r="F11" s="17">
        <f>E11+'NO TOCAR'!$B$13</f>
        <v>270210.53232</v>
      </c>
      <c r="G11" s="17">
        <f>F11+'NO TOCAR'!$B$13</f>
        <v>281018.94508799998</v>
      </c>
      <c r="H11" s="17">
        <f>G11+'NO TOCAR'!$B$13</f>
        <v>291827.35785599996</v>
      </c>
      <c r="I11" s="17">
        <f>H11+'NO TOCAR'!$B$13</f>
        <v>302635.77062399994</v>
      </c>
      <c r="J11" s="17">
        <f>I11+'NO TOCAR'!$B$13+'NO TOCAR'!$B$13</f>
        <v>324252.5961599999</v>
      </c>
      <c r="K11" s="17">
        <f>J11+'NO TOCAR'!$B$13</f>
        <v>335061.00892799988</v>
      </c>
      <c r="L11" s="36">
        <f>K11+'NO TOCAR'!$B$13+'NO TOCAR'!$B$13</f>
        <v>356677.83446399984</v>
      </c>
    </row>
    <row r="12" spans="1:12" x14ac:dyDescent="0.25">
      <c r="A12" s="35" t="s">
        <v>131</v>
      </c>
      <c r="B12" s="17" t="s">
        <v>9</v>
      </c>
      <c r="C12" s="17">
        <f>(C11+C10+C9+C8)*$E$7</f>
        <v>249493.46346447553</v>
      </c>
      <c r="D12" s="17">
        <f t="shared" ref="D12:L12" si="2">(D11+D10+D9+D8)*$E$7</f>
        <v>265692.16286845057</v>
      </c>
      <c r="E12" s="17">
        <f t="shared" si="2"/>
        <v>281890.86227242567</v>
      </c>
      <c r="F12" s="17">
        <f t="shared" si="2"/>
        <v>298089.56167640066</v>
      </c>
      <c r="G12" s="17">
        <f t="shared" si="2"/>
        <v>314288.2610803757</v>
      </c>
      <c r="H12" s="17">
        <f t="shared" si="2"/>
        <v>330486.9604843508</v>
      </c>
      <c r="I12" s="17">
        <f t="shared" si="2"/>
        <v>346685.65988832578</v>
      </c>
      <c r="J12" s="17">
        <f t="shared" si="2"/>
        <v>379083.05869627587</v>
      </c>
      <c r="K12" s="17">
        <f t="shared" si="2"/>
        <v>395281.75810025091</v>
      </c>
      <c r="L12" s="17">
        <f t="shared" si="2"/>
        <v>427679.156908201</v>
      </c>
    </row>
    <row r="13" spans="1:12" x14ac:dyDescent="0.25">
      <c r="A13" s="35" t="s">
        <v>123</v>
      </c>
      <c r="B13" s="17" t="s">
        <v>10</v>
      </c>
      <c r="C13" s="17">
        <f>'NO TOCAR'!$E$4</f>
        <v>16450</v>
      </c>
      <c r="D13" s="17">
        <f>'NO TOCAR'!$E$4</f>
        <v>16450</v>
      </c>
      <c r="E13" s="17">
        <f>'NO TOCAR'!$E$4</f>
        <v>16450</v>
      </c>
      <c r="F13" s="17">
        <f>'NO TOCAR'!$E$4</f>
        <v>16450</v>
      </c>
      <c r="G13" s="17">
        <f>'NO TOCAR'!$E$4</f>
        <v>16450</v>
      </c>
      <c r="H13" s="17">
        <f>'NO TOCAR'!$E$4</f>
        <v>16450</v>
      </c>
      <c r="I13" s="17">
        <f>'NO TOCAR'!$E$4</f>
        <v>16450</v>
      </c>
      <c r="J13" s="17">
        <f>'NO TOCAR'!$E$4</f>
        <v>16450</v>
      </c>
      <c r="K13" s="17">
        <f>'NO TOCAR'!$E$4</f>
        <v>16450</v>
      </c>
      <c r="L13" s="36">
        <f>'NO TOCAR'!$E$4</f>
        <v>16450</v>
      </c>
    </row>
    <row r="14" spans="1:12" x14ac:dyDescent="0.25">
      <c r="A14" s="35" t="s">
        <v>52</v>
      </c>
      <c r="B14" s="17" t="s">
        <v>11</v>
      </c>
      <c r="C14" s="17">
        <f>'NO TOCAR'!$B$15</f>
        <v>26911.909727999999</v>
      </c>
      <c r="D14" s="17">
        <f>'NO TOCAR'!$B$15</f>
        <v>26911.909727999999</v>
      </c>
      <c r="E14" s="17">
        <f>'NO TOCAR'!$B$15</f>
        <v>26911.909727999999</v>
      </c>
      <c r="F14" s="17">
        <f>'NO TOCAR'!$B$15</f>
        <v>26911.909727999999</v>
      </c>
      <c r="G14" s="17">
        <f>'NO TOCAR'!$B$15</f>
        <v>26911.909727999999</v>
      </c>
      <c r="H14" s="17">
        <f>'NO TOCAR'!$B$15</f>
        <v>26911.909727999999</v>
      </c>
      <c r="I14" s="17">
        <f>'NO TOCAR'!$B$15</f>
        <v>26911.909727999999</v>
      </c>
      <c r="J14" s="17">
        <f>'NO TOCAR'!$B$15</f>
        <v>26911.909727999999</v>
      </c>
      <c r="K14" s="17">
        <f>'NO TOCAR'!$B$15</f>
        <v>26911.909727999999</v>
      </c>
      <c r="L14" s="36">
        <f>'NO TOCAR'!$B$15</f>
        <v>26911.909727999999</v>
      </c>
    </row>
    <row r="15" spans="1:12" x14ac:dyDescent="0.25">
      <c r="A15" s="35" t="s">
        <v>129</v>
      </c>
      <c r="B15" s="17" t="s">
        <v>12</v>
      </c>
      <c r="C15" s="17">
        <f>'NO TOCAR'!$F$4</f>
        <v>6397.22</v>
      </c>
      <c r="D15" s="17">
        <f>'NO TOCAR'!$F$4</f>
        <v>6397.22</v>
      </c>
      <c r="E15" s="17">
        <f>'NO TOCAR'!$F$4</f>
        <v>6397.22</v>
      </c>
      <c r="F15" s="17">
        <f>'NO TOCAR'!$F$4</f>
        <v>6397.22</v>
      </c>
      <c r="G15" s="17">
        <f>'NO TOCAR'!$F$4</f>
        <v>6397.22</v>
      </c>
      <c r="H15" s="17">
        <f>'NO TOCAR'!$F$4</f>
        <v>6397.22</v>
      </c>
      <c r="I15" s="17">
        <f>'NO TOCAR'!$F$4</f>
        <v>6397.22</v>
      </c>
      <c r="J15" s="17">
        <f>'NO TOCAR'!$F$4</f>
        <v>6397.22</v>
      </c>
      <c r="K15" s="17">
        <f>'NO TOCAR'!$F$4</f>
        <v>6397.22</v>
      </c>
      <c r="L15" s="36">
        <f>'NO TOCAR'!$F$4</f>
        <v>6397.22</v>
      </c>
    </row>
    <row r="16" spans="1:12" x14ac:dyDescent="0.25">
      <c r="A16" s="35" t="s">
        <v>126</v>
      </c>
      <c r="B16" s="17" t="s">
        <v>13</v>
      </c>
      <c r="C16" s="17">
        <f>'NO TOCAR'!$B$17</f>
        <v>131933.68358400001</v>
      </c>
      <c r="D16" s="17">
        <f>'NO TOCAR'!$D$17</f>
        <v>61258.168511999997</v>
      </c>
      <c r="E16" s="17">
        <f>'NO TOCAR'!$F$17</f>
        <v>40722.394176000002</v>
      </c>
      <c r="F16" s="17"/>
      <c r="G16" s="17"/>
      <c r="H16" s="17"/>
      <c r="I16" s="17"/>
      <c r="J16" s="17"/>
      <c r="K16" s="17"/>
      <c r="L16" s="36"/>
    </row>
    <row r="17" spans="1:12" x14ac:dyDescent="0.25">
      <c r="A17" s="35" t="s">
        <v>127</v>
      </c>
      <c r="B17" s="17" t="s">
        <v>14</v>
      </c>
      <c r="C17" s="17">
        <f>'NO TOCAR'!$E$5</f>
        <v>12250</v>
      </c>
      <c r="D17" s="17">
        <f>'NO TOCAR'!$E$5</f>
        <v>12250</v>
      </c>
      <c r="E17" s="17">
        <f>'NO TOCAR'!$E$5</f>
        <v>12250</v>
      </c>
      <c r="F17" s="17">
        <f>'NO TOCAR'!$E$5</f>
        <v>12250</v>
      </c>
      <c r="G17" s="17">
        <f>'NO TOCAR'!$E$5</f>
        <v>12250</v>
      </c>
      <c r="H17" s="17">
        <f>'NO TOCAR'!$E$5</f>
        <v>12250</v>
      </c>
      <c r="I17" s="17">
        <f>'NO TOCAR'!$E$5</f>
        <v>12250</v>
      </c>
      <c r="J17" s="17">
        <f>'NO TOCAR'!$E$5</f>
        <v>12250</v>
      </c>
      <c r="K17" s="17">
        <f>'NO TOCAR'!$E$5</f>
        <v>12250</v>
      </c>
      <c r="L17" s="36">
        <f>'NO TOCAR'!$E$5</f>
        <v>12250</v>
      </c>
    </row>
    <row r="18" spans="1:12" x14ac:dyDescent="0.25">
      <c r="A18" s="35"/>
      <c r="B18" s="17" t="s">
        <v>15</v>
      </c>
      <c r="C18" s="17">
        <f>'NO TOCAR'!$B$19</f>
        <v>14429.372854400001</v>
      </c>
      <c r="D18" s="17">
        <f>'NO TOCAR'!$B$19</f>
        <v>14429.372854400001</v>
      </c>
      <c r="E18" s="17">
        <f>'NO TOCAR'!$B$19</f>
        <v>14429.372854400001</v>
      </c>
      <c r="F18" s="17">
        <f>'NO TOCAR'!$B$19</f>
        <v>14429.372854400001</v>
      </c>
      <c r="G18" s="17">
        <f>'NO TOCAR'!$B$19</f>
        <v>14429.372854400001</v>
      </c>
      <c r="H18" s="17">
        <f>'NO TOCAR'!$B$19</f>
        <v>14429.372854400001</v>
      </c>
      <c r="I18" s="17">
        <f>'NO TOCAR'!$B$19</f>
        <v>14429.372854400001</v>
      </c>
      <c r="J18" s="17">
        <f>'NO TOCAR'!$B$19</f>
        <v>14429.372854400001</v>
      </c>
      <c r="K18" s="17">
        <f>'NO TOCAR'!$B$19</f>
        <v>14429.372854400001</v>
      </c>
      <c r="L18" s="36">
        <f>'NO TOCAR'!$B$19</f>
        <v>14429.372854400001</v>
      </c>
    </row>
    <row r="19" spans="1:12" x14ac:dyDescent="0.25">
      <c r="A19" s="35"/>
      <c r="B19" s="17" t="s">
        <v>16</v>
      </c>
      <c r="C19" s="17">
        <f>'NO TOCAR'!$B$21</f>
        <v>72852.823583999998</v>
      </c>
      <c r="D19" s="17">
        <f>'NO TOCAR'!$B$21</f>
        <v>72852.823583999998</v>
      </c>
      <c r="E19" s="17">
        <f>'NO TOCAR'!$B$21</f>
        <v>72852.823583999998</v>
      </c>
      <c r="F19" s="17">
        <f>'NO TOCAR'!$B$21</f>
        <v>72852.823583999998</v>
      </c>
      <c r="G19" s="17">
        <f>'NO TOCAR'!$B$21</f>
        <v>72852.823583999998</v>
      </c>
      <c r="H19" s="17">
        <f>'NO TOCAR'!$B$21</f>
        <v>72852.823583999998</v>
      </c>
      <c r="I19" s="17">
        <f>'NO TOCAR'!$B$21</f>
        <v>72852.823583999998</v>
      </c>
      <c r="J19" s="17">
        <f>'NO TOCAR'!$B$21</f>
        <v>72852.823583999998</v>
      </c>
      <c r="K19" s="17">
        <f>'NO TOCAR'!$B$21</f>
        <v>72852.823583999998</v>
      </c>
      <c r="L19" s="36">
        <f>'NO TOCAR'!$B$21</f>
        <v>72852.823583999998</v>
      </c>
    </row>
    <row r="20" spans="1:12" x14ac:dyDescent="0.25">
      <c r="A20" s="35"/>
      <c r="B20" s="33" t="s">
        <v>17</v>
      </c>
      <c r="C20" s="33">
        <f>SUM(C8:C19)</f>
        <v>1154452.131876064</v>
      </c>
      <c r="D20" s="33">
        <f t="shared" ref="D20:L20" si="3">SUM(D8:D19)</f>
        <v>1140472.0647179768</v>
      </c>
      <c r="E20" s="33">
        <f t="shared" si="3"/>
        <v>1176631.7382958899</v>
      </c>
      <c r="F20" s="33">
        <f t="shared" si="3"/>
        <v>1192604.7920338023</v>
      </c>
      <c r="G20" s="33">
        <f t="shared" si="3"/>
        <v>1249300.2399477148</v>
      </c>
      <c r="H20" s="33">
        <f t="shared" si="3"/>
        <v>1305995.6878616274</v>
      </c>
      <c r="I20" s="33">
        <f t="shared" si="3"/>
        <v>1362691.13577554</v>
      </c>
      <c r="J20" s="33">
        <f t="shared" si="3"/>
        <v>1476082.0316033652</v>
      </c>
      <c r="K20" s="33">
        <f t="shared" si="3"/>
        <v>1532777.4795172778</v>
      </c>
      <c r="L20" s="40">
        <f t="shared" si="3"/>
        <v>1646168.3753451034</v>
      </c>
    </row>
    <row r="21" spans="1:12" x14ac:dyDescent="0.25">
      <c r="A21" s="35"/>
      <c r="B21" s="17" t="s">
        <v>18</v>
      </c>
      <c r="C21" s="17">
        <f>(C16+C15+C14+C13+C12+C11+C10+C9+C8)*21%</f>
        <v>221533.18644190952</v>
      </c>
      <c r="D21" s="17">
        <f t="shared" ref="D21:L21" si="4">(D16+D15+D14+D13+D12+D11+D10+D9+D8)*21%</f>
        <v>218597.37233871117</v>
      </c>
      <c r="E21" s="17">
        <f t="shared" si="4"/>
        <v>226190.90379007286</v>
      </c>
      <c r="F21" s="17">
        <f t="shared" si="4"/>
        <v>229545.24507503444</v>
      </c>
      <c r="G21" s="17">
        <f t="shared" si="4"/>
        <v>241451.2891369561</v>
      </c>
      <c r="H21" s="17">
        <f t="shared" si="4"/>
        <v>253357.33319887778</v>
      </c>
      <c r="I21" s="17">
        <f t="shared" si="4"/>
        <v>265263.3772607994</v>
      </c>
      <c r="J21" s="17">
        <f t="shared" si="4"/>
        <v>289075.46538464271</v>
      </c>
      <c r="K21" s="17">
        <f t="shared" si="4"/>
        <v>300981.50944656436</v>
      </c>
      <c r="L21" s="36">
        <f t="shared" si="4"/>
        <v>324793.59757040767</v>
      </c>
    </row>
    <row r="22" spans="1:12" x14ac:dyDescent="0.25">
      <c r="A22" s="35"/>
      <c r="B22" s="17" t="s">
        <v>19</v>
      </c>
      <c r="C22" s="17">
        <f>(C16+C15+C14+C13+C12+C11+C10+C9+C8)*7%</f>
        <v>73844.395480636507</v>
      </c>
      <c r="D22" s="17">
        <f t="shared" ref="D22:L22" si="5">(D16+D15+D14+D13+D12+D11+D10+D9+D8)*7%</f>
        <v>72865.790779570394</v>
      </c>
      <c r="E22" s="17">
        <f t="shared" si="5"/>
        <v>75396.967930024301</v>
      </c>
      <c r="F22" s="17">
        <f t="shared" si="5"/>
        <v>76515.081691678162</v>
      </c>
      <c r="G22" s="17">
        <f t="shared" si="5"/>
        <v>80483.763045652042</v>
      </c>
      <c r="H22" s="17">
        <f t="shared" si="5"/>
        <v>84452.444399625936</v>
      </c>
      <c r="I22" s="17">
        <f t="shared" si="5"/>
        <v>88421.125753599816</v>
      </c>
      <c r="J22" s="17">
        <f t="shared" si="5"/>
        <v>96358.488461547589</v>
      </c>
      <c r="K22" s="17">
        <f t="shared" si="5"/>
        <v>100327.16981552147</v>
      </c>
      <c r="L22" s="36">
        <f t="shared" si="5"/>
        <v>108264.53252346924</v>
      </c>
    </row>
    <row r="23" spans="1:12" x14ac:dyDescent="0.25">
      <c r="A23" s="35"/>
      <c r="B23" s="17" t="s">
        <v>20</v>
      </c>
      <c r="C23" s="17">
        <f>'NO TOCAR'!$B$22</f>
        <v>1429.82</v>
      </c>
      <c r="D23" s="17">
        <f>'NO TOCAR'!$B$22</f>
        <v>1429.82</v>
      </c>
      <c r="E23" s="17">
        <f>'NO TOCAR'!$B$22</f>
        <v>1429.82</v>
      </c>
      <c r="F23" s="17">
        <f>'NO TOCAR'!$B$22</f>
        <v>1429.82</v>
      </c>
      <c r="G23" s="17">
        <f>'NO TOCAR'!$B$22</f>
        <v>1429.82</v>
      </c>
      <c r="H23" s="17">
        <f>'NO TOCAR'!$B$22</f>
        <v>1429.82</v>
      </c>
      <c r="I23" s="17">
        <f>'NO TOCAR'!$B$22</f>
        <v>1429.82</v>
      </c>
      <c r="J23" s="17">
        <f>'NO TOCAR'!$B$22</f>
        <v>1429.82</v>
      </c>
      <c r="K23" s="17">
        <f>'NO TOCAR'!$B$22</f>
        <v>1429.82</v>
      </c>
      <c r="L23" s="36">
        <f>'NO TOCAR'!$B$22</f>
        <v>1429.82</v>
      </c>
    </row>
    <row r="24" spans="1:12" x14ac:dyDescent="0.25">
      <c r="A24" s="35"/>
      <c r="B24" s="33" t="s">
        <v>22</v>
      </c>
      <c r="C24" s="33">
        <f>SUM(C21:C23)</f>
        <v>296807.40192254604</v>
      </c>
      <c r="D24" s="33">
        <f t="shared" ref="D24:L24" si="6">SUM(D21:D23)</f>
        <v>292892.98311828158</v>
      </c>
      <c r="E24" s="33">
        <f t="shared" si="6"/>
        <v>303017.69172009715</v>
      </c>
      <c r="F24" s="33">
        <f t="shared" si="6"/>
        <v>307490.1467667126</v>
      </c>
      <c r="G24" s="33">
        <f t="shared" si="6"/>
        <v>323364.87218260817</v>
      </c>
      <c r="H24" s="33">
        <f t="shared" si="6"/>
        <v>339239.59759850375</v>
      </c>
      <c r="I24" s="33">
        <f t="shared" si="6"/>
        <v>355114.32301439921</v>
      </c>
      <c r="J24" s="33">
        <f t="shared" si="6"/>
        <v>386863.77384619031</v>
      </c>
      <c r="K24" s="33">
        <f t="shared" si="6"/>
        <v>402738.49926208582</v>
      </c>
      <c r="L24" s="40">
        <f t="shared" si="6"/>
        <v>434487.95009387692</v>
      </c>
    </row>
    <row r="25" spans="1:12" x14ac:dyDescent="0.25">
      <c r="A25" s="35"/>
      <c r="B25" s="34" t="s">
        <v>21</v>
      </c>
      <c r="C25" s="34">
        <f>C20-C24</f>
        <v>857644.7299535179</v>
      </c>
      <c r="D25" s="34">
        <f t="shared" ref="D25:L25" si="7">D20-D24</f>
        <v>847579.08159969526</v>
      </c>
      <c r="E25" s="34">
        <f t="shared" si="7"/>
        <v>873614.04657579283</v>
      </c>
      <c r="F25" s="34">
        <f t="shared" si="7"/>
        <v>885114.6452670896</v>
      </c>
      <c r="G25" s="34">
        <f t="shared" si="7"/>
        <v>925935.36776510673</v>
      </c>
      <c r="H25" s="34">
        <f t="shared" si="7"/>
        <v>966756.09026312362</v>
      </c>
      <c r="I25" s="34">
        <f t="shared" si="7"/>
        <v>1007576.8127611408</v>
      </c>
      <c r="J25" s="34">
        <f t="shared" si="7"/>
        <v>1089218.2577571748</v>
      </c>
      <c r="K25" s="34">
        <f t="shared" si="7"/>
        <v>1130038.9802551919</v>
      </c>
      <c r="L25" s="41">
        <f t="shared" si="7"/>
        <v>1211680.4252512264</v>
      </c>
    </row>
    <row r="26" spans="1:12" ht="15.75" thickBot="1" x14ac:dyDescent="0.3"/>
    <row r="27" spans="1:12" x14ac:dyDescent="0.25">
      <c r="A27" s="18"/>
      <c r="B27" s="43" t="s">
        <v>0</v>
      </c>
      <c r="C27" s="44">
        <v>3096.68</v>
      </c>
      <c r="D27" s="19"/>
      <c r="E27" s="19"/>
      <c r="F27" s="19"/>
      <c r="G27" s="19"/>
      <c r="H27" s="19"/>
      <c r="I27" s="19"/>
      <c r="J27" s="19"/>
      <c r="K27" s="19"/>
      <c r="L27" s="20"/>
    </row>
    <row r="28" spans="1:12" x14ac:dyDescent="0.25">
      <c r="A28" s="37" t="s">
        <v>147</v>
      </c>
      <c r="B28" s="46" t="s">
        <v>218</v>
      </c>
      <c r="C28" s="30"/>
      <c r="D28" s="30"/>
      <c r="E28" s="30"/>
      <c r="F28" s="30"/>
      <c r="G28" s="30"/>
      <c r="H28" s="30"/>
      <c r="I28" s="30"/>
      <c r="J28" s="30"/>
      <c r="K28" s="30"/>
      <c r="L28" s="38"/>
    </row>
    <row r="29" spans="1:12" x14ac:dyDescent="0.25">
      <c r="A29" s="37" t="s">
        <v>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8"/>
    </row>
    <row r="30" spans="1:12" x14ac:dyDescent="0.25">
      <c r="A30" s="3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36"/>
    </row>
    <row r="31" spans="1:12" x14ac:dyDescent="0.25">
      <c r="A31" s="35"/>
      <c r="B31" s="28" t="s">
        <v>3</v>
      </c>
      <c r="C31" s="17">
        <v>4</v>
      </c>
      <c r="D31" s="17">
        <v>6</v>
      </c>
      <c r="E31" s="17">
        <v>9</v>
      </c>
      <c r="F31" s="17">
        <v>11</v>
      </c>
      <c r="G31" s="17">
        <v>14</v>
      </c>
      <c r="H31" s="17">
        <v>16</v>
      </c>
      <c r="I31" s="17">
        <v>19</v>
      </c>
      <c r="J31" s="17">
        <v>21</v>
      </c>
      <c r="K31" s="17">
        <v>23</v>
      </c>
      <c r="L31" s="36" t="s">
        <v>4</v>
      </c>
    </row>
    <row r="32" spans="1:12" x14ac:dyDescent="0.25">
      <c r="A32" s="35" t="s">
        <v>37</v>
      </c>
      <c r="B32" s="28" t="s">
        <v>2</v>
      </c>
      <c r="C32" s="31">
        <v>0.2</v>
      </c>
      <c r="D32" s="31">
        <v>0.3</v>
      </c>
      <c r="E32" s="31">
        <v>0.4</v>
      </c>
      <c r="F32" s="31">
        <v>0.5</v>
      </c>
      <c r="G32" s="31">
        <v>0.6</v>
      </c>
      <c r="H32" s="31">
        <v>0.7</v>
      </c>
      <c r="I32" s="31">
        <v>0.8</v>
      </c>
      <c r="J32" s="31">
        <v>1</v>
      </c>
      <c r="K32" s="31">
        <v>1.1000000000000001</v>
      </c>
      <c r="L32" s="39">
        <v>1.3</v>
      </c>
    </row>
    <row r="33" spans="1:12" ht="18.75" x14ac:dyDescent="0.3">
      <c r="A33" s="35"/>
      <c r="B33" s="28" t="s">
        <v>7</v>
      </c>
      <c r="C33" s="32">
        <v>0.1</v>
      </c>
      <c r="D33" s="31">
        <v>0.2</v>
      </c>
      <c r="E33" s="31">
        <v>0.4</v>
      </c>
      <c r="F33" s="31">
        <v>0.8</v>
      </c>
      <c r="G33" s="31"/>
      <c r="H33" s="31"/>
      <c r="I33" s="31"/>
      <c r="J33" s="31"/>
      <c r="K33" s="31"/>
      <c r="L33" s="39"/>
    </row>
    <row r="34" spans="1:12" x14ac:dyDescent="0.25">
      <c r="A34" s="35" t="s">
        <v>63</v>
      </c>
      <c r="B34" s="17" t="s">
        <v>5</v>
      </c>
      <c r="C34" s="17">
        <f>('NO TOCAR'!$B$9*$C$27)</f>
        <v>1142053.1121160663</v>
      </c>
      <c r="D34" s="17">
        <f>('NO TOCAR'!$B$9*$C$27)</f>
        <v>1142053.1121160663</v>
      </c>
      <c r="E34" s="17">
        <f>('NO TOCAR'!$B$9*$C$27)</f>
        <v>1142053.1121160663</v>
      </c>
      <c r="F34" s="17">
        <f>('NO TOCAR'!$B$9*$C$27)</f>
        <v>1142053.1121160663</v>
      </c>
      <c r="G34" s="17">
        <f>('NO TOCAR'!$B$9*$C$27)</f>
        <v>1142053.1121160663</v>
      </c>
      <c r="H34" s="17">
        <f>('NO TOCAR'!$B$9*$C$27)</f>
        <v>1142053.1121160663</v>
      </c>
      <c r="I34" s="17">
        <f>('NO TOCAR'!$B$9*$C$27)</f>
        <v>1142053.1121160663</v>
      </c>
      <c r="J34" s="17">
        <f>('NO TOCAR'!$B$9*$C$27)</f>
        <v>1142053.1121160663</v>
      </c>
      <c r="K34" s="17">
        <f>('NO TOCAR'!$B$9*$C$27)</f>
        <v>1142053.1121160663</v>
      </c>
      <c r="L34" s="17">
        <f>('NO TOCAR'!$B$9*$C$27)</f>
        <v>1142053.1121160663</v>
      </c>
    </row>
    <row r="35" spans="1:12" x14ac:dyDescent="0.25">
      <c r="A35" s="35" t="s">
        <v>64</v>
      </c>
      <c r="B35" s="17" t="s">
        <v>6</v>
      </c>
      <c r="C35" s="17">
        <f>C34*C32</f>
        <v>228410.62242321327</v>
      </c>
      <c r="D35" s="17">
        <f>D34*D32</f>
        <v>342615.93363481987</v>
      </c>
      <c r="E35" s="17">
        <f t="shared" ref="E35:L35" si="8">E34*E32</f>
        <v>456821.24484642653</v>
      </c>
      <c r="F35" s="17">
        <f t="shared" si="8"/>
        <v>571026.55605803314</v>
      </c>
      <c r="G35" s="17">
        <f t="shared" si="8"/>
        <v>685231.86726963974</v>
      </c>
      <c r="H35" s="17">
        <f t="shared" si="8"/>
        <v>799437.17848124634</v>
      </c>
      <c r="I35" s="17">
        <f t="shared" si="8"/>
        <v>913642.48969285307</v>
      </c>
      <c r="J35" s="17">
        <f t="shared" si="8"/>
        <v>1142053.1121160663</v>
      </c>
      <c r="K35" s="17">
        <f t="shared" si="8"/>
        <v>1256258.423327673</v>
      </c>
      <c r="L35" s="36">
        <f t="shared" si="8"/>
        <v>1484669.0457508862</v>
      </c>
    </row>
    <row r="36" spans="1:12" x14ac:dyDescent="0.25">
      <c r="A36" s="35" t="s">
        <v>65</v>
      </c>
      <c r="B36" s="17" t="s">
        <v>7</v>
      </c>
      <c r="C36" s="17">
        <f>C34*$C$33</f>
        <v>114205.31121160663</v>
      </c>
      <c r="D36" s="17">
        <f t="shared" ref="D36:L36" si="9">D34*$C$33</f>
        <v>114205.31121160663</v>
      </c>
      <c r="E36" s="17">
        <f t="shared" si="9"/>
        <v>114205.31121160663</v>
      </c>
      <c r="F36" s="17">
        <f t="shared" si="9"/>
        <v>114205.31121160663</v>
      </c>
      <c r="G36" s="17">
        <f t="shared" si="9"/>
        <v>114205.31121160663</v>
      </c>
      <c r="H36" s="17">
        <f t="shared" si="9"/>
        <v>114205.31121160663</v>
      </c>
      <c r="I36" s="17">
        <f t="shared" si="9"/>
        <v>114205.31121160663</v>
      </c>
      <c r="J36" s="17">
        <f t="shared" si="9"/>
        <v>114205.31121160663</v>
      </c>
      <c r="K36" s="17">
        <f t="shared" si="9"/>
        <v>114205.31121160663</v>
      </c>
      <c r="L36" s="17">
        <f t="shared" si="9"/>
        <v>114205.31121160663</v>
      </c>
    </row>
    <row r="37" spans="1:12" x14ac:dyDescent="0.25">
      <c r="A37" s="35" t="s">
        <v>66</v>
      </c>
      <c r="B37" s="17" t="s">
        <v>8</v>
      </c>
      <c r="C37" s="17">
        <f>'NO TOCAR'!$C$11</f>
        <v>380456.47042559995</v>
      </c>
      <c r="D37" s="17">
        <f>'NO TOCAR'!$C$11+'NO TOCAR'!$C$13</f>
        <v>397749.93085439998</v>
      </c>
      <c r="E37" s="17">
        <f>D37+'NO TOCAR'!$C$13</f>
        <v>415043.39128320001</v>
      </c>
      <c r="F37" s="17">
        <f>E37+'NO TOCAR'!$C$13</f>
        <v>432336.85171200003</v>
      </c>
      <c r="G37" s="17">
        <f>F37+'NO TOCAR'!$C$13</f>
        <v>449630.31214080006</v>
      </c>
      <c r="H37" s="17">
        <f>G37+'NO TOCAR'!$C$13</f>
        <v>466923.77256960009</v>
      </c>
      <c r="I37" s="17">
        <f>H37+'NO TOCAR'!$C$13</f>
        <v>484217.23299840011</v>
      </c>
      <c r="J37" s="17">
        <f>I37+'NO TOCAR'!$C$13+'NO TOCAR'!$C$13</f>
        <v>518804.15385600016</v>
      </c>
      <c r="K37" s="17">
        <f>J37+'NO TOCAR'!$C$13</f>
        <v>536097.61428480013</v>
      </c>
      <c r="L37" s="36">
        <f>K37+'NO TOCAR'!$C$13+'NO TOCAR'!$C$13</f>
        <v>570684.53514240007</v>
      </c>
    </row>
    <row r="38" spans="1:12" x14ac:dyDescent="0.25">
      <c r="A38" s="35" t="s">
        <v>67</v>
      </c>
      <c r="B38" s="17" t="s">
        <v>9</v>
      </c>
      <c r="C38" s="17">
        <f>(C37+C36+C35+C34)*$E$33</f>
        <v>746050.20647059451</v>
      </c>
      <c r="D38" s="17">
        <f t="shared" ref="D38:L38" si="10">(D37+D36+D35+D34)*$E$33</f>
        <v>798649.71512675716</v>
      </c>
      <c r="E38" s="17">
        <f t="shared" si="10"/>
        <v>851249.22378291981</v>
      </c>
      <c r="F38" s="17">
        <f t="shared" si="10"/>
        <v>903848.73243908258</v>
      </c>
      <c r="G38" s="17">
        <f t="shared" si="10"/>
        <v>956448.24109524512</v>
      </c>
      <c r="H38" s="17">
        <f t="shared" si="10"/>
        <v>1009047.7497514077</v>
      </c>
      <c r="I38" s="17">
        <f t="shared" si="10"/>
        <v>1061647.2584075704</v>
      </c>
      <c r="J38" s="17">
        <f t="shared" si="10"/>
        <v>1166846.2757198957</v>
      </c>
      <c r="K38" s="17">
        <f t="shared" si="10"/>
        <v>1219445.7843760585</v>
      </c>
      <c r="L38" s="17">
        <f t="shared" si="10"/>
        <v>1324644.8016883838</v>
      </c>
    </row>
    <row r="39" spans="1:12" x14ac:dyDescent="0.25">
      <c r="A39" s="35" t="s">
        <v>68</v>
      </c>
      <c r="B39" s="17" t="s">
        <v>10</v>
      </c>
      <c r="C39" s="17">
        <f>('NO TOCAR'!$E$4)*2</f>
        <v>32900</v>
      </c>
      <c r="D39" s="17">
        <f>('NO TOCAR'!$E$4)*2</f>
        <v>32900</v>
      </c>
      <c r="E39" s="17">
        <f>('NO TOCAR'!$E$4)*2</f>
        <v>32900</v>
      </c>
      <c r="F39" s="17">
        <f>('NO TOCAR'!$E$4)*2</f>
        <v>32900</v>
      </c>
      <c r="G39" s="17">
        <f>('NO TOCAR'!$E$4)*2</f>
        <v>32900</v>
      </c>
      <c r="H39" s="17">
        <f>('NO TOCAR'!$E$4)*2</f>
        <v>32900</v>
      </c>
      <c r="I39" s="17">
        <f>('NO TOCAR'!$E$4)*2</f>
        <v>32900</v>
      </c>
      <c r="J39" s="17">
        <f>('NO TOCAR'!$E$4)*2</f>
        <v>32900</v>
      </c>
      <c r="K39" s="17">
        <f>('NO TOCAR'!$E$4)*2</f>
        <v>32900</v>
      </c>
      <c r="L39" s="36">
        <f>('NO TOCAR'!$E$4)*2</f>
        <v>32900</v>
      </c>
    </row>
    <row r="40" spans="1:12" x14ac:dyDescent="0.25">
      <c r="A40" s="35"/>
      <c r="B40" s="17" t="s">
        <v>11</v>
      </c>
      <c r="C40" s="17">
        <f>('NO TOCAR'!$B$15)*2</f>
        <v>53823.819455999997</v>
      </c>
      <c r="D40" s="17">
        <f>('NO TOCAR'!$B$15)*2</f>
        <v>53823.819455999997</v>
      </c>
      <c r="E40" s="17">
        <f>('NO TOCAR'!$B$15)*2</f>
        <v>53823.819455999997</v>
      </c>
      <c r="F40" s="17">
        <f>('NO TOCAR'!$B$15)*2</f>
        <v>53823.819455999997</v>
      </c>
      <c r="G40" s="17">
        <f>('NO TOCAR'!$B$15)*2</f>
        <v>53823.819455999997</v>
      </c>
      <c r="H40" s="17">
        <f>('NO TOCAR'!$B$15)*2</f>
        <v>53823.819455999997</v>
      </c>
      <c r="I40" s="17">
        <f>('NO TOCAR'!$B$15)*2</f>
        <v>53823.819455999997</v>
      </c>
      <c r="J40" s="17">
        <f>('NO TOCAR'!$B$15)*2</f>
        <v>53823.819455999997</v>
      </c>
      <c r="K40" s="17">
        <f>('NO TOCAR'!$B$15)*2</f>
        <v>53823.819455999997</v>
      </c>
      <c r="L40" s="36">
        <f>('NO TOCAR'!$B$15)*2</f>
        <v>53823.819455999997</v>
      </c>
    </row>
    <row r="41" spans="1:12" x14ac:dyDescent="0.25">
      <c r="A41" s="35"/>
      <c r="B41" s="17" t="s">
        <v>12</v>
      </c>
      <c r="C41" s="17">
        <f>('NO TOCAR'!$F$4)*2</f>
        <v>12794.44</v>
      </c>
      <c r="D41" s="17">
        <f>('NO TOCAR'!$F$4)*2</f>
        <v>12794.44</v>
      </c>
      <c r="E41" s="17">
        <f>('NO TOCAR'!$F$4)*2</f>
        <v>12794.44</v>
      </c>
      <c r="F41" s="17">
        <f>('NO TOCAR'!$F$4)*2</f>
        <v>12794.44</v>
      </c>
      <c r="G41" s="17">
        <f>('NO TOCAR'!$F$4)*2</f>
        <v>12794.44</v>
      </c>
      <c r="H41" s="17">
        <f>('NO TOCAR'!$F$4)*2</f>
        <v>12794.44</v>
      </c>
      <c r="I41" s="17">
        <f>('NO TOCAR'!$F$4)*2</f>
        <v>12794.44</v>
      </c>
      <c r="J41" s="17">
        <f>('NO TOCAR'!$F$4)*2</f>
        <v>12794.44</v>
      </c>
      <c r="K41" s="17">
        <f>('NO TOCAR'!$F$4)*2</f>
        <v>12794.44</v>
      </c>
      <c r="L41" s="36">
        <f>('NO TOCAR'!$F$4)*2</f>
        <v>12794.44</v>
      </c>
    </row>
    <row r="42" spans="1:12" x14ac:dyDescent="0.25">
      <c r="A42" s="35"/>
      <c r="B42" s="17" t="s">
        <v>13</v>
      </c>
      <c r="C42" s="17">
        <f>'NO TOCAR'!$B$17</f>
        <v>131933.68358400001</v>
      </c>
      <c r="D42" s="17">
        <f>'NO TOCAR'!$D$17</f>
        <v>61258.168511999997</v>
      </c>
      <c r="E42" s="17">
        <f>'NO TOCAR'!$F$17</f>
        <v>40722.394176000002</v>
      </c>
      <c r="F42" s="17"/>
      <c r="G42" s="17"/>
      <c r="H42" s="17"/>
      <c r="I42" s="17"/>
      <c r="J42" s="17"/>
      <c r="K42" s="17"/>
      <c r="L42" s="36"/>
    </row>
    <row r="43" spans="1:12" x14ac:dyDescent="0.25">
      <c r="A43" s="35"/>
      <c r="B43" s="17" t="s">
        <v>14</v>
      </c>
      <c r="C43" s="17">
        <f>('NO TOCAR'!$E$5)*2</f>
        <v>24500</v>
      </c>
      <c r="D43" s="17">
        <f>('NO TOCAR'!$E$5)*2</f>
        <v>24500</v>
      </c>
      <c r="E43" s="17">
        <f>('NO TOCAR'!$E$5)*2</f>
        <v>24500</v>
      </c>
      <c r="F43" s="17">
        <f>('NO TOCAR'!$E$5)*2</f>
        <v>24500</v>
      </c>
      <c r="G43" s="17">
        <f>('NO TOCAR'!$E$5)*2</f>
        <v>24500</v>
      </c>
      <c r="H43" s="17">
        <f>('NO TOCAR'!$E$5)*2</f>
        <v>24500</v>
      </c>
      <c r="I43" s="17">
        <f>('NO TOCAR'!$E$5)*2</f>
        <v>24500</v>
      </c>
      <c r="J43" s="17">
        <f>('NO TOCAR'!$E$5)*2</f>
        <v>24500</v>
      </c>
      <c r="K43" s="17">
        <f>('NO TOCAR'!$E$5)*2</f>
        <v>24500</v>
      </c>
      <c r="L43" s="36">
        <f>('NO TOCAR'!$E$5)*2</f>
        <v>24500</v>
      </c>
    </row>
    <row r="44" spans="1:12" x14ac:dyDescent="0.25">
      <c r="A44" s="35"/>
      <c r="B44" s="17" t="s">
        <v>15</v>
      </c>
      <c r="C44" s="17">
        <f>('NO TOCAR'!$B$19)*2</f>
        <v>28858.745708800001</v>
      </c>
      <c r="D44" s="17">
        <f>('NO TOCAR'!$B$19)*2</f>
        <v>28858.745708800001</v>
      </c>
      <c r="E44" s="17">
        <f>('NO TOCAR'!$B$19)*2</f>
        <v>28858.745708800001</v>
      </c>
      <c r="F44" s="17">
        <f>('NO TOCAR'!$B$19)*2</f>
        <v>28858.745708800001</v>
      </c>
      <c r="G44" s="17">
        <f>('NO TOCAR'!$B$19)*2</f>
        <v>28858.745708800001</v>
      </c>
      <c r="H44" s="17">
        <f>('NO TOCAR'!$B$19)*2</f>
        <v>28858.745708800001</v>
      </c>
      <c r="I44" s="17">
        <f>('NO TOCAR'!$B$19)*2</f>
        <v>28858.745708800001</v>
      </c>
      <c r="J44" s="17">
        <f>('NO TOCAR'!$B$19)*2</f>
        <v>28858.745708800001</v>
      </c>
      <c r="K44" s="17">
        <f>('NO TOCAR'!$B$19)*2</f>
        <v>28858.745708800001</v>
      </c>
      <c r="L44" s="36">
        <f>('NO TOCAR'!$B$19)*2</f>
        <v>28858.745708800001</v>
      </c>
    </row>
    <row r="45" spans="1:12" x14ac:dyDescent="0.25">
      <c r="A45" s="35"/>
      <c r="B45" s="17" t="s">
        <v>16</v>
      </c>
      <c r="C45" s="17">
        <f>('NO TOCAR'!$B$21)*2</f>
        <v>145705.647168</v>
      </c>
      <c r="D45" s="17">
        <f>('NO TOCAR'!$B$21)*2</f>
        <v>145705.647168</v>
      </c>
      <c r="E45" s="17">
        <f>('NO TOCAR'!$B$21)*2</f>
        <v>145705.647168</v>
      </c>
      <c r="F45" s="17">
        <f>('NO TOCAR'!$B$21)*2</f>
        <v>145705.647168</v>
      </c>
      <c r="G45" s="17">
        <f>('NO TOCAR'!$B$21)*2</f>
        <v>145705.647168</v>
      </c>
      <c r="H45" s="17">
        <f>('NO TOCAR'!$B$21)*2</f>
        <v>145705.647168</v>
      </c>
      <c r="I45" s="17">
        <f>('NO TOCAR'!$B$21)*2</f>
        <v>145705.647168</v>
      </c>
      <c r="J45" s="17">
        <f>('NO TOCAR'!$B$21)*2</f>
        <v>145705.647168</v>
      </c>
      <c r="K45" s="17">
        <f>('NO TOCAR'!$B$21)*2</f>
        <v>145705.647168</v>
      </c>
      <c r="L45" s="36">
        <f>('NO TOCAR'!$B$21)*2</f>
        <v>145705.647168</v>
      </c>
    </row>
    <row r="46" spans="1:12" x14ac:dyDescent="0.25">
      <c r="A46" s="35"/>
      <c r="B46" s="33" t="s">
        <v>17</v>
      </c>
      <c r="C46" s="33">
        <f>SUM(C34:C45)</f>
        <v>3041692.0585638806</v>
      </c>
      <c r="D46" s="33">
        <f t="shared" ref="D46:L46" si="11">SUM(D34:D45)</f>
        <v>3155114.8237884492</v>
      </c>
      <c r="E46" s="33">
        <f t="shared" si="11"/>
        <v>3318677.3297490189</v>
      </c>
      <c r="F46" s="33">
        <f t="shared" si="11"/>
        <v>3462053.2158695888</v>
      </c>
      <c r="G46" s="33">
        <f t="shared" si="11"/>
        <v>3646151.4961661575</v>
      </c>
      <c r="H46" s="33">
        <f t="shared" si="11"/>
        <v>3830249.7764627272</v>
      </c>
      <c r="I46" s="33">
        <f t="shared" si="11"/>
        <v>4014348.056759296</v>
      </c>
      <c r="J46" s="33">
        <f t="shared" si="11"/>
        <v>4382544.6173524354</v>
      </c>
      <c r="K46" s="33">
        <f t="shared" si="11"/>
        <v>4566642.8976490051</v>
      </c>
      <c r="L46" s="40">
        <f t="shared" si="11"/>
        <v>4934839.4582421435</v>
      </c>
    </row>
    <row r="47" spans="1:12" x14ac:dyDescent="0.25">
      <c r="A47" s="35"/>
      <c r="B47" s="17" t="s">
        <v>18</v>
      </c>
      <c r="C47" s="17">
        <f>(C42+C41+C40+C39+C38+C37+C36+C35+C34)*21%</f>
        <v>596951.80979428685</v>
      </c>
      <c r="D47" s="17">
        <f t="shared" ref="D47:L47" si="12">(D42+D41+D40+D39+D38+D37+D36+D35+D34)*21%</f>
        <v>620770.59049144643</v>
      </c>
      <c r="E47" s="17">
        <f t="shared" si="12"/>
        <v>655118.71674316598</v>
      </c>
      <c r="F47" s="17">
        <f t="shared" si="12"/>
        <v>685227.6528284857</v>
      </c>
      <c r="G47" s="17">
        <f t="shared" si="12"/>
        <v>723888.29169076507</v>
      </c>
      <c r="H47" s="17">
        <f t="shared" si="12"/>
        <v>762548.93055304466</v>
      </c>
      <c r="I47" s="17">
        <f t="shared" si="12"/>
        <v>801209.56941532425</v>
      </c>
      <c r="J47" s="17">
        <f t="shared" si="12"/>
        <v>878530.84713988332</v>
      </c>
      <c r="K47" s="17">
        <f t="shared" si="12"/>
        <v>917191.48600216303</v>
      </c>
      <c r="L47" s="36">
        <f t="shared" si="12"/>
        <v>994512.76372672187</v>
      </c>
    </row>
    <row r="48" spans="1:12" x14ac:dyDescent="0.25">
      <c r="A48" s="35"/>
      <c r="B48" s="17" t="s">
        <v>19</v>
      </c>
      <c r="C48" s="17">
        <f>(C42+C41+C40+C39+C38+C37+C36+C35+C34)*7%</f>
        <v>198983.93659809566</v>
      </c>
      <c r="D48" s="17">
        <f t="shared" ref="D48:L48" si="13">(D42+D41+D40+D39+D38+D37+D36+D35+D34)*7%</f>
        <v>206923.53016381551</v>
      </c>
      <c r="E48" s="17">
        <f t="shared" si="13"/>
        <v>218372.90558105535</v>
      </c>
      <c r="F48" s="17">
        <f t="shared" si="13"/>
        <v>228409.21760949524</v>
      </c>
      <c r="G48" s="17">
        <f t="shared" si="13"/>
        <v>241296.09723025508</v>
      </c>
      <c r="H48" s="17">
        <f t="shared" si="13"/>
        <v>254182.97685101492</v>
      </c>
      <c r="I48" s="17">
        <f t="shared" si="13"/>
        <v>267069.85647177481</v>
      </c>
      <c r="J48" s="17">
        <f t="shared" si="13"/>
        <v>292843.61571329448</v>
      </c>
      <c r="K48" s="17">
        <f t="shared" si="13"/>
        <v>305730.49533405434</v>
      </c>
      <c r="L48" s="36">
        <f t="shared" si="13"/>
        <v>331504.25457557401</v>
      </c>
    </row>
    <row r="49" spans="1:12" x14ac:dyDescent="0.25">
      <c r="A49" s="35"/>
      <c r="B49" s="17" t="s">
        <v>20</v>
      </c>
      <c r="C49" s="17">
        <f>'NO TOCAR'!$B$22</f>
        <v>1429.82</v>
      </c>
      <c r="D49" s="17">
        <f>'NO TOCAR'!$B$22</f>
        <v>1429.82</v>
      </c>
      <c r="E49" s="17">
        <f>'NO TOCAR'!$B$22</f>
        <v>1429.82</v>
      </c>
      <c r="F49" s="17">
        <f>'NO TOCAR'!$B$22</f>
        <v>1429.82</v>
      </c>
      <c r="G49" s="17">
        <f>'NO TOCAR'!$B$22</f>
        <v>1429.82</v>
      </c>
      <c r="H49" s="17">
        <f>'NO TOCAR'!$B$22</f>
        <v>1429.82</v>
      </c>
      <c r="I49" s="17">
        <f>'NO TOCAR'!$B$22</f>
        <v>1429.82</v>
      </c>
      <c r="J49" s="17">
        <f>'NO TOCAR'!$B$22</f>
        <v>1429.82</v>
      </c>
      <c r="K49" s="17">
        <f>'NO TOCAR'!$B$22</f>
        <v>1429.82</v>
      </c>
      <c r="L49" s="36">
        <f>'NO TOCAR'!$B$22</f>
        <v>1429.82</v>
      </c>
    </row>
    <row r="50" spans="1:12" x14ac:dyDescent="0.25">
      <c r="A50" s="35"/>
      <c r="B50" s="33" t="s">
        <v>22</v>
      </c>
      <c r="C50" s="33">
        <f>SUM(C47:C49)</f>
        <v>797365.56639238249</v>
      </c>
      <c r="D50" s="33">
        <f t="shared" ref="D50:L50" si="14">SUM(D47:D49)</f>
        <v>829123.94065526186</v>
      </c>
      <c r="E50" s="33">
        <f t="shared" si="14"/>
        <v>874921.44232422125</v>
      </c>
      <c r="F50" s="33">
        <f t="shared" si="14"/>
        <v>915066.69043798093</v>
      </c>
      <c r="G50" s="33">
        <f t="shared" si="14"/>
        <v>966614.20892102004</v>
      </c>
      <c r="H50" s="33">
        <f t="shared" si="14"/>
        <v>1018161.7274040595</v>
      </c>
      <c r="I50" s="33">
        <f t="shared" si="14"/>
        <v>1069709.2458870991</v>
      </c>
      <c r="J50" s="33">
        <f t="shared" si="14"/>
        <v>1172804.282853178</v>
      </c>
      <c r="K50" s="33">
        <f t="shared" si="14"/>
        <v>1224351.8013362174</v>
      </c>
      <c r="L50" s="40">
        <f t="shared" si="14"/>
        <v>1327446.8383022959</v>
      </c>
    </row>
    <row r="51" spans="1:12" x14ac:dyDescent="0.25">
      <c r="A51" s="35"/>
      <c r="B51" s="34" t="s">
        <v>21</v>
      </c>
      <c r="C51" s="34">
        <f>C46-C50</f>
        <v>2244326.492171498</v>
      </c>
      <c r="D51" s="34">
        <f t="shared" ref="D51:L51" si="15">D46-D50</f>
        <v>2325990.8831331874</v>
      </c>
      <c r="E51" s="34">
        <f t="shared" si="15"/>
        <v>2443755.8874247978</v>
      </c>
      <c r="F51" s="34">
        <f t="shared" si="15"/>
        <v>2546986.5254316078</v>
      </c>
      <c r="G51" s="34">
        <f t="shared" si="15"/>
        <v>2679537.2872451376</v>
      </c>
      <c r="H51" s="34">
        <f t="shared" si="15"/>
        <v>2812088.0490586678</v>
      </c>
      <c r="I51" s="34">
        <f t="shared" si="15"/>
        <v>2944638.8108721972</v>
      </c>
      <c r="J51" s="34">
        <f t="shared" si="15"/>
        <v>3209740.3344992576</v>
      </c>
      <c r="K51" s="34">
        <f t="shared" si="15"/>
        <v>3342291.0963127874</v>
      </c>
      <c r="L51" s="41">
        <f t="shared" si="15"/>
        <v>3607392.6199398478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GRUPO A</vt:lpstr>
      <vt:lpstr>GRUPO B</vt:lpstr>
      <vt:lpstr>GRUPO C</vt:lpstr>
      <vt:lpstr>GRUPO D</vt:lpstr>
      <vt:lpstr>NO TOCAR</vt:lpstr>
      <vt:lpstr>PARA CAMBIAR PUNTOS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Maria Laura Riadigos</cp:lastModifiedBy>
  <cp:lastPrinted>2025-08-24T17:06:23Z</cp:lastPrinted>
  <dcterms:created xsi:type="dcterms:W3CDTF">2025-08-07T18:13:09Z</dcterms:created>
  <dcterms:modified xsi:type="dcterms:W3CDTF">2025-08-24T17:06:37Z</dcterms:modified>
</cp:coreProperties>
</file>